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tsunagakeiko/Desktop/"/>
    </mc:Choice>
  </mc:AlternateContent>
  <xr:revisionPtr revIDLastSave="0" documentId="13_ncr:1_{9CBD8830-8652-EE4B-9DEC-752AF31E3607}" xr6:coauthVersionLast="45" xr6:coauthVersionMax="45" xr10:uidLastSave="{00000000-0000-0000-0000-000000000000}"/>
  <bookViews>
    <workbookView xWindow="220" yWindow="480" windowWidth="24180" windowHeight="14420" activeTab="8" xr2:uid="{00000000-000D-0000-FFFF-FFFF00000000}"/>
  </bookViews>
  <sheets>
    <sheet name="建具（土間）" sheetId="1" r:id="rId1"/>
    <sheet name="什器(土間）" sheetId="7" r:id="rId2"/>
    <sheet name="建具（平屋）" sheetId="3" r:id="rId3"/>
    <sheet name="什器（平屋）" sheetId="8" r:id="rId4"/>
    <sheet name="建具（中庭）" sheetId="4" r:id="rId5"/>
    <sheet name="什器（中庭）" sheetId="9" r:id="rId6"/>
    <sheet name="建具（ｶﾌｪ）" sheetId="5" r:id="rId7"/>
    <sheet name="什器（ｶﾌｪ）" sheetId="6" r:id="rId8"/>
    <sheet name="運賃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3" i="5" l="1"/>
  <c r="H42" i="5"/>
  <c r="H38" i="5"/>
  <c r="H37" i="5"/>
  <c r="H34" i="5"/>
  <c r="H33" i="5"/>
  <c r="H19" i="4" l="1"/>
  <c r="L44" i="10" l="1"/>
  <c r="K44" i="10"/>
  <c r="J44" i="10"/>
  <c r="I44" i="10"/>
  <c r="H44" i="10"/>
  <c r="F44" i="10"/>
  <c r="D44" i="10"/>
  <c r="C44" i="10"/>
  <c r="L14" i="10" l="1"/>
  <c r="K14" i="10"/>
  <c r="J14" i="10"/>
  <c r="I14" i="10"/>
  <c r="H14" i="10"/>
  <c r="F14" i="10"/>
  <c r="D14" i="10"/>
  <c r="C14" i="10"/>
  <c r="I77" i="5" l="1"/>
  <c r="I76" i="5"/>
  <c r="I75" i="5"/>
  <c r="I14" i="4" l="1"/>
  <c r="I52" i="4" l="1"/>
  <c r="I51" i="4"/>
  <c r="I50" i="4"/>
  <c r="I49" i="4"/>
  <c r="I48" i="4"/>
  <c r="I47" i="4"/>
  <c r="I46" i="4"/>
  <c r="I45" i="4"/>
  <c r="I18" i="4"/>
  <c r="I17" i="4"/>
  <c r="I16" i="4"/>
  <c r="I15" i="4"/>
  <c r="I13" i="4"/>
  <c r="I57" i="3"/>
  <c r="I56" i="3"/>
  <c r="I55" i="3"/>
  <c r="I54" i="3"/>
  <c r="I53" i="3"/>
  <c r="I52" i="3"/>
  <c r="I51" i="3"/>
  <c r="I43" i="3"/>
  <c r="I48" i="3"/>
  <c r="I17" i="3"/>
  <c r="I16" i="3"/>
  <c r="I15" i="3"/>
  <c r="I14" i="3"/>
  <c r="I13" i="3"/>
  <c r="I54" i="1"/>
  <c r="I53" i="1"/>
  <c r="I52" i="1"/>
  <c r="I51" i="1"/>
  <c r="I50" i="1"/>
  <c r="I49" i="1"/>
  <c r="I48" i="1"/>
  <c r="I47" i="1"/>
  <c r="I55" i="1" s="1"/>
  <c r="I46" i="1"/>
  <c r="I27" i="1"/>
  <c r="I17" i="1"/>
  <c r="I16" i="1"/>
  <c r="I15" i="1"/>
  <c r="I14" i="1"/>
  <c r="I13" i="1"/>
  <c r="I36" i="9"/>
  <c r="I31" i="9"/>
  <c r="I47" i="9" s="1"/>
  <c r="I36" i="8"/>
  <c r="I31" i="8"/>
  <c r="I47" i="8" s="1"/>
  <c r="I11" i="9"/>
  <c r="I18" i="9" s="1"/>
  <c r="I43" i="1" l="1"/>
  <c r="I58" i="3"/>
  <c r="I53" i="4"/>
  <c r="I43" i="7"/>
  <c r="I39" i="7"/>
  <c r="I35" i="7"/>
  <c r="I31" i="7"/>
  <c r="I73" i="5"/>
  <c r="I72" i="5"/>
  <c r="I71" i="5"/>
  <c r="I70" i="5"/>
  <c r="I69" i="5"/>
  <c r="I68" i="5"/>
  <c r="I67" i="5"/>
  <c r="I66" i="5"/>
  <c r="I40" i="5"/>
  <c r="I20" i="5"/>
  <c r="I19" i="5"/>
  <c r="I18" i="5"/>
  <c r="I17" i="5"/>
  <c r="I16" i="5"/>
  <c r="I15" i="5"/>
  <c r="I14" i="5"/>
  <c r="I13" i="5"/>
  <c r="I65" i="5"/>
  <c r="I81" i="5" s="1"/>
  <c r="I36" i="6"/>
  <c r="I31" i="6"/>
  <c r="I47" i="6" s="1"/>
  <c r="I20" i="9"/>
  <c r="I28" i="9" s="1"/>
  <c r="I52" i="9" s="1"/>
  <c r="I20" i="8"/>
  <c r="I28" i="8" s="1"/>
  <c r="I11" i="8"/>
  <c r="I18" i="8" s="1"/>
  <c r="I52" i="8" s="1"/>
  <c r="I20" i="7"/>
  <c r="I28" i="7" s="1"/>
  <c r="I11" i="7"/>
  <c r="I18" i="7" s="1"/>
  <c r="I11" i="6"/>
  <c r="I18" i="6" s="1"/>
  <c r="I20" i="6"/>
  <c r="I28" i="6" s="1"/>
  <c r="I52" i="6" l="1"/>
  <c r="I48" i="7"/>
  <c r="I51" i="7" s="1"/>
  <c r="H38" i="4"/>
  <c r="I38" i="4" s="1"/>
  <c r="H44" i="3"/>
  <c r="I44" i="3" s="1"/>
  <c r="H52" i="5"/>
  <c r="I52" i="5" s="1"/>
  <c r="H45" i="5"/>
  <c r="I45" i="5" s="1"/>
  <c r="H48" i="5"/>
  <c r="I48" i="5" s="1"/>
  <c r="H41" i="5"/>
  <c r="I41" i="5" s="1"/>
  <c r="H36" i="5"/>
  <c r="I36" i="5" s="1"/>
  <c r="H32" i="5"/>
  <c r="I32" i="5" s="1"/>
  <c r="H26" i="5"/>
  <c r="I26" i="5" s="1"/>
  <c r="H21" i="5"/>
  <c r="I21" i="5" s="1"/>
  <c r="H34" i="4"/>
  <c r="I34" i="4" s="1"/>
  <c r="H30" i="4"/>
  <c r="I30" i="4" s="1"/>
  <c r="I19" i="4"/>
  <c r="H25" i="4"/>
  <c r="I25" i="4" s="1"/>
  <c r="H35" i="3"/>
  <c r="I35" i="3" s="1"/>
  <c r="H31" i="3"/>
  <c r="I31" i="3" s="1"/>
  <c r="H22" i="3"/>
  <c r="I22" i="3" s="1"/>
  <c r="H18" i="3"/>
  <c r="I18" i="3" s="1"/>
  <c r="H39" i="3"/>
  <c r="I39" i="3" s="1"/>
  <c r="H26" i="3"/>
  <c r="I26" i="3" s="1"/>
  <c r="I57" i="5" l="1"/>
  <c r="I83" i="5" s="1"/>
  <c r="I55" i="6" s="1"/>
  <c r="I49" i="3"/>
  <c r="I59" i="3" s="1"/>
  <c r="I55" i="8" s="1"/>
  <c r="I43" i="4"/>
  <c r="I55" i="4" s="1"/>
  <c r="I55" i="9" s="1"/>
  <c r="H37" i="1"/>
  <c r="I37" i="1" s="1"/>
  <c r="H32" i="1"/>
  <c r="I32" i="1" s="1"/>
  <c r="H28" i="1"/>
  <c r="I28" i="1" s="1"/>
  <c r="H23" i="1"/>
  <c r="I23" i="1" s="1"/>
  <c r="H18" i="1"/>
  <c r="I18" i="1" s="1"/>
  <c r="I57" i="1" l="1"/>
  <c r="I54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ffvaio</author>
  </authors>
  <commentList>
    <comment ref="C38" authorId="0" shapeId="0" xr:uid="{8E4D954E-BFAD-4F5B-BCEB-1618F345B365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145
</t>
        </r>
      </text>
    </comment>
  </commentList>
</comments>
</file>

<file path=xl/sharedStrings.xml><?xml version="1.0" encoding="utf-8"?>
<sst xmlns="http://schemas.openxmlformats.org/spreadsheetml/2006/main" count="1196" uniqueCount="368">
  <si>
    <t>担当者名</t>
  </si>
  <si>
    <t>現  場  名</t>
  </si>
  <si>
    <t>サイズ</t>
  </si>
  <si>
    <t>梱包数</t>
    <rPh sb="0" eb="2">
      <t>コンポウ</t>
    </rPh>
    <rPh sb="2" eb="3">
      <t>スウ</t>
    </rPh>
    <phoneticPr fontId="3"/>
  </si>
  <si>
    <t>金額</t>
    <rPh sb="0" eb="2">
      <t>キンガク</t>
    </rPh>
    <phoneticPr fontId="3"/>
  </si>
  <si>
    <t>名称</t>
    <rPh sb="0" eb="2">
      <t>メイショウ</t>
    </rPh>
    <phoneticPr fontId="3"/>
  </si>
  <si>
    <t>品番</t>
    <rPh sb="0" eb="2">
      <t>ヒンバン</t>
    </rPh>
    <phoneticPr fontId="3"/>
  </si>
  <si>
    <t>D</t>
  </si>
  <si>
    <t>W</t>
  </si>
  <si>
    <t>H</t>
  </si>
  <si>
    <t>基本</t>
    <rPh sb="0" eb="2">
      <t>キホン</t>
    </rPh>
    <phoneticPr fontId="3"/>
  </si>
  <si>
    <t>単価</t>
    <rPh sb="0" eb="2">
      <t>タンカ</t>
    </rPh>
    <phoneticPr fontId="3"/>
  </si>
  <si>
    <t>小計</t>
    <rPh sb="0" eb="2">
      <t>ショウケイ</t>
    </rPh>
    <phoneticPr fontId="3"/>
  </si>
  <si>
    <t>発 注 日</t>
    <rPh sb="0" eb="1">
      <t>ハツ</t>
    </rPh>
    <rPh sb="2" eb="3">
      <t>チュウ</t>
    </rPh>
    <rPh sb="4" eb="5">
      <t>ヒ</t>
    </rPh>
    <phoneticPr fontId="9"/>
  </si>
  <si>
    <t>現場住所</t>
    <rPh sb="0" eb="4">
      <t>ゲンバジュウショ</t>
    </rPh>
    <phoneticPr fontId="3"/>
  </si>
  <si>
    <t>現場案内図</t>
    <rPh sb="0" eb="2">
      <t>ゲンバ</t>
    </rPh>
    <rPh sb="2" eb="5">
      <t>アンナイズ</t>
    </rPh>
    <phoneticPr fontId="9"/>
  </si>
  <si>
    <t>有／無</t>
    <rPh sb="0" eb="1">
      <t>ユウ</t>
    </rPh>
    <rPh sb="2" eb="3">
      <t>ナシ</t>
    </rPh>
    <phoneticPr fontId="9"/>
  </si>
  <si>
    <t>現場入の場合　　搬入車両　　2t・4tの確認　及び規制車両の場合は事務所入れになります。</t>
    <rPh sb="0" eb="2">
      <t>ゲンバ</t>
    </rPh>
    <rPh sb="2" eb="3">
      <t>イ</t>
    </rPh>
    <rPh sb="4" eb="6">
      <t>バアイ</t>
    </rPh>
    <rPh sb="8" eb="10">
      <t>ハンニュウ</t>
    </rPh>
    <rPh sb="10" eb="12">
      <t>シャリョウ</t>
    </rPh>
    <rPh sb="20" eb="22">
      <t>カクニン</t>
    </rPh>
    <rPh sb="23" eb="24">
      <t>オヨ</t>
    </rPh>
    <rPh sb="25" eb="27">
      <t>キセイ</t>
    </rPh>
    <rPh sb="27" eb="29">
      <t>シャリョウ</t>
    </rPh>
    <rPh sb="30" eb="32">
      <t>バアイ</t>
    </rPh>
    <rPh sb="33" eb="35">
      <t>ジム</t>
    </rPh>
    <rPh sb="35" eb="36">
      <t>ショ</t>
    </rPh>
    <rPh sb="36" eb="37">
      <t>イ</t>
    </rPh>
    <phoneticPr fontId="9"/>
  </si>
  <si>
    <t>StyleDesign</t>
    <phoneticPr fontId="9"/>
  </si>
  <si>
    <t>電話番号　</t>
    <phoneticPr fontId="9"/>
  </si>
  <si>
    <t>幅木</t>
  </si>
  <si>
    <t>LHB-3036</t>
  </si>
  <si>
    <t>本</t>
  </si>
  <si>
    <t>ｺｰﾅｰ幅木</t>
  </si>
  <si>
    <t>LHB-L65</t>
  </si>
  <si>
    <t>〃</t>
  </si>
  <si>
    <t>玄関枠</t>
  </si>
  <si>
    <t>LSD-01</t>
  </si>
  <si>
    <t>ｾｯﾄ</t>
  </si>
  <si>
    <t>ﾕﾆｯﾄﾊﾞｽ枠</t>
  </si>
  <si>
    <t>LUB-01</t>
  </si>
  <si>
    <t>YKKAPW330窓枠ヨコ</t>
    <phoneticPr fontId="16"/>
  </si>
  <si>
    <t>LLAWSⅡNY-18P</t>
    <phoneticPr fontId="9"/>
  </si>
  <si>
    <t>LLAWSⅡNY-27P</t>
    <phoneticPr fontId="9"/>
  </si>
  <si>
    <t>片引き戸（ﾗｲﾝ扉表示錠）</t>
    <rPh sb="0" eb="1">
      <t>カタ</t>
    </rPh>
    <rPh sb="1" eb="2">
      <t>ヒ</t>
    </rPh>
    <rPh sb="3" eb="4">
      <t>ト</t>
    </rPh>
    <rPh sb="8" eb="9">
      <t>トビラ</t>
    </rPh>
    <rPh sb="9" eb="11">
      <t>ヒョウジ</t>
    </rPh>
    <rPh sb="11" eb="12">
      <t>ジョウ</t>
    </rPh>
    <phoneticPr fontId="3"/>
  </si>
  <si>
    <t>ｾｯﾄ</t>
    <phoneticPr fontId="3"/>
  </si>
  <si>
    <t>ｾｯﾄ</t>
    <phoneticPr fontId="3"/>
  </si>
  <si>
    <t>片引き戸（鎌錠付）枠</t>
    <rPh sb="0" eb="1">
      <t>カタ</t>
    </rPh>
    <rPh sb="1" eb="2">
      <t>ヒ</t>
    </rPh>
    <rPh sb="3" eb="4">
      <t>ト</t>
    </rPh>
    <rPh sb="5" eb="6">
      <t>カマ</t>
    </rPh>
    <rPh sb="6" eb="7">
      <t>ジョウ</t>
    </rPh>
    <rPh sb="7" eb="8">
      <t>ツキ</t>
    </rPh>
    <rPh sb="9" eb="10">
      <t>ワク</t>
    </rPh>
    <phoneticPr fontId="3"/>
  </si>
  <si>
    <t>組</t>
    <rPh sb="0" eb="1">
      <t>クミ</t>
    </rPh>
    <phoneticPr fontId="3"/>
  </si>
  <si>
    <t>ﾗｲﾝ扉</t>
    <rPh sb="3" eb="4">
      <t>トビラ</t>
    </rPh>
    <phoneticPr fontId="9"/>
  </si>
  <si>
    <t>LH◇L-□□83ＦHⅡ</t>
    <phoneticPr fontId="3"/>
  </si>
  <si>
    <t>本</t>
    <rPh sb="0" eb="1">
      <t>ホン</t>
    </rPh>
    <phoneticPr fontId="3"/>
  </si>
  <si>
    <t>引手</t>
    <rPh sb="0" eb="1">
      <t>ヒ</t>
    </rPh>
    <rPh sb="1" eb="2">
      <t>テ</t>
    </rPh>
    <phoneticPr fontId="3"/>
  </si>
  <si>
    <t>PC-422◇</t>
    <phoneticPr fontId="3"/>
  </si>
  <si>
    <t>個</t>
    <rPh sb="0" eb="1">
      <t>コ</t>
    </rPh>
    <phoneticPr fontId="3"/>
  </si>
  <si>
    <t>鎌錠</t>
    <rPh sb="0" eb="1">
      <t>カマ</t>
    </rPh>
    <rPh sb="1" eb="2">
      <t>ジョウ</t>
    </rPh>
    <phoneticPr fontId="3"/>
  </si>
  <si>
    <t>KM18-◇</t>
    <phoneticPr fontId="9"/>
  </si>
  <si>
    <t>LH◇L-□□163FLHⅡ</t>
    <phoneticPr fontId="3"/>
  </si>
  <si>
    <t>片開き戸（ﾗｲﾝ扉表示錠）</t>
    <rPh sb="0" eb="1">
      <t>カタ</t>
    </rPh>
    <rPh sb="1" eb="2">
      <t>ヒラ</t>
    </rPh>
    <rPh sb="3" eb="4">
      <t>ト</t>
    </rPh>
    <rPh sb="8" eb="9">
      <t>トビラ</t>
    </rPh>
    <rPh sb="9" eb="11">
      <t>ヒョウジ</t>
    </rPh>
    <rPh sb="11" eb="12">
      <t>ジョウ</t>
    </rPh>
    <phoneticPr fontId="3"/>
  </si>
  <si>
    <t>ｾｯﾄ</t>
    <phoneticPr fontId="3"/>
  </si>
  <si>
    <t>開き戸枠</t>
    <rPh sb="0" eb="1">
      <t>ヒラ</t>
    </rPh>
    <rPh sb="2" eb="3">
      <t>ト</t>
    </rPh>
    <rPh sb="3" eb="4">
      <t>ワク</t>
    </rPh>
    <phoneticPr fontId="3"/>
  </si>
  <si>
    <t>ﾚﾊﾞｰﾊﾝﾄﾞﾙ（表示錠）</t>
    <phoneticPr fontId="3"/>
  </si>
  <si>
    <t>V6T-◇F</t>
    <phoneticPr fontId="3"/>
  </si>
  <si>
    <t>LD◇L-□□803FLH</t>
    <phoneticPr fontId="3"/>
  </si>
  <si>
    <t>LDW-803LH</t>
    <phoneticPr fontId="3"/>
  </si>
  <si>
    <t>LD◇L-□□75FLH</t>
    <phoneticPr fontId="3"/>
  </si>
  <si>
    <t>物入両開き戸（W6尺ｘＨ8尺）</t>
    <rPh sb="0" eb="1">
      <t>モノ</t>
    </rPh>
    <rPh sb="1" eb="2">
      <t>イ</t>
    </rPh>
    <rPh sb="2" eb="3">
      <t>リョウ</t>
    </rPh>
    <rPh sb="3" eb="4">
      <t>ヒラ</t>
    </rPh>
    <rPh sb="5" eb="6">
      <t>ト</t>
    </rPh>
    <rPh sb="9" eb="10">
      <t>シャク</t>
    </rPh>
    <rPh sb="13" eb="14">
      <t>シャク</t>
    </rPh>
    <phoneticPr fontId="3"/>
  </si>
  <si>
    <t>LOM◇Ｆ-□□683</t>
    <phoneticPr fontId="3"/>
  </si>
  <si>
    <t>H８尺３方枠</t>
    <rPh sb="2" eb="3">
      <t>シャク</t>
    </rPh>
    <rPh sb="4" eb="5">
      <t>ホウ</t>
    </rPh>
    <rPh sb="5" eb="6">
      <t>ワク</t>
    </rPh>
    <phoneticPr fontId="3"/>
  </si>
  <si>
    <t>LOMW-683</t>
    <phoneticPr fontId="3"/>
  </si>
  <si>
    <t>LOM◇-□□38</t>
    <phoneticPr fontId="3"/>
  </si>
  <si>
    <t>414ｘ2</t>
    <phoneticPr fontId="9"/>
  </si>
  <si>
    <t>ｾｯﾄ</t>
    <phoneticPr fontId="9"/>
  </si>
  <si>
    <t>取手</t>
    <rPh sb="0" eb="1">
      <t>ト</t>
    </rPh>
    <rPh sb="1" eb="2">
      <t>テ</t>
    </rPh>
    <phoneticPr fontId="3"/>
  </si>
  <si>
    <t>PC-166◇</t>
    <phoneticPr fontId="3"/>
  </si>
  <si>
    <t>ｱｳﾄｾｯﾄ片引戸（ﾌﾗｯﾄ扉空錠）</t>
    <rPh sb="6" eb="7">
      <t>カタ</t>
    </rPh>
    <rPh sb="7" eb="8">
      <t>ヒ</t>
    </rPh>
    <rPh sb="8" eb="9">
      <t>ト</t>
    </rPh>
    <rPh sb="14" eb="15">
      <t>トビラ</t>
    </rPh>
    <rPh sb="15" eb="16">
      <t>ソラ</t>
    </rPh>
    <rPh sb="16" eb="17">
      <t>ジョウ</t>
    </rPh>
    <phoneticPr fontId="3"/>
  </si>
  <si>
    <t>ｱｳﾄｾｯﾄ片引き戸枠</t>
    <rPh sb="6" eb="7">
      <t>カタ</t>
    </rPh>
    <rPh sb="7" eb="8">
      <t>ヒ</t>
    </rPh>
    <rPh sb="9" eb="10">
      <t>ト</t>
    </rPh>
    <rPh sb="10" eb="11">
      <t>ワク</t>
    </rPh>
    <phoneticPr fontId="3"/>
  </si>
  <si>
    <t>ﾌﾗｯﾄ扉</t>
    <rPh sb="4" eb="5">
      <t>トビラ</t>
    </rPh>
    <phoneticPr fontId="9"/>
  </si>
  <si>
    <t>LO◇Ｆ-□□84AHⅡ</t>
    <phoneticPr fontId="3"/>
  </si>
  <si>
    <t>ミニマム戸当り</t>
    <rPh sb="4" eb="6">
      <t>トアタ</t>
    </rPh>
    <phoneticPr fontId="9"/>
  </si>
  <si>
    <t>MT-44◇</t>
    <phoneticPr fontId="9"/>
  </si>
  <si>
    <t>個</t>
    <rPh sb="0" eb="1">
      <t>コ</t>
    </rPh>
    <phoneticPr fontId="9"/>
  </si>
  <si>
    <t>数量</t>
    <rPh sb="0" eb="2">
      <t>スウリョウ</t>
    </rPh>
    <phoneticPr fontId="3"/>
  </si>
  <si>
    <t>LO◇Ｆ-□□163AHRⅡ</t>
    <phoneticPr fontId="3"/>
  </si>
  <si>
    <t>LO◇Ｆ-□□163AHLⅡ</t>
    <phoneticPr fontId="3"/>
  </si>
  <si>
    <t>WD1</t>
    <phoneticPr fontId="9"/>
  </si>
  <si>
    <t>WD2</t>
    <phoneticPr fontId="9"/>
  </si>
  <si>
    <t>WD4</t>
    <phoneticPr fontId="9"/>
  </si>
  <si>
    <t>WD5</t>
    <phoneticPr fontId="9"/>
  </si>
  <si>
    <t>洋室１</t>
    <rPh sb="0" eb="2">
      <t>ヨウシツ</t>
    </rPh>
    <phoneticPr fontId="9"/>
  </si>
  <si>
    <t>WD5</t>
    <phoneticPr fontId="9"/>
  </si>
  <si>
    <t>洋室２</t>
    <rPh sb="0" eb="2">
      <t>ヨウシツ</t>
    </rPh>
    <phoneticPr fontId="9"/>
  </si>
  <si>
    <t>WD6</t>
    <phoneticPr fontId="9"/>
  </si>
  <si>
    <t>主寝室</t>
    <rPh sb="0" eb="3">
      <t>シュシンシツ</t>
    </rPh>
    <phoneticPr fontId="9"/>
  </si>
  <si>
    <t>ﾄﾞｱｷｬｯﾁｬｰ</t>
    <phoneticPr fontId="9"/>
  </si>
  <si>
    <t>建具造作運賃</t>
    <rPh sb="0" eb="2">
      <t>タテグ</t>
    </rPh>
    <rPh sb="2" eb="4">
      <t>ゾウサク</t>
    </rPh>
    <rPh sb="4" eb="6">
      <t>ウンチン</t>
    </rPh>
    <phoneticPr fontId="9"/>
  </si>
  <si>
    <t>式</t>
    <rPh sb="0" eb="1">
      <t>シキ</t>
    </rPh>
    <phoneticPr fontId="9"/>
  </si>
  <si>
    <t>ｽﾀｲﾙﾃﾞｻﾞｲﾝ（土間）【EDGE商品専用】発注書</t>
    <rPh sb="11" eb="13">
      <t>ドマ</t>
    </rPh>
    <rPh sb="19" eb="21">
      <t>ショウヒン</t>
    </rPh>
    <phoneticPr fontId="3"/>
  </si>
  <si>
    <t>建具小計</t>
    <rPh sb="0" eb="2">
      <t>タテグ</t>
    </rPh>
    <rPh sb="2" eb="4">
      <t>ショウケイ</t>
    </rPh>
    <phoneticPr fontId="9"/>
  </si>
  <si>
    <t>床・壁・造作材</t>
    <rPh sb="0" eb="1">
      <t>ユカ</t>
    </rPh>
    <rPh sb="2" eb="3">
      <t>カベ</t>
    </rPh>
    <rPh sb="4" eb="6">
      <t>ゾウサク</t>
    </rPh>
    <rPh sb="6" eb="7">
      <t>ザイ</t>
    </rPh>
    <phoneticPr fontId="9"/>
  </si>
  <si>
    <t>ﾌﾛｰﾘﾝｸﾞ</t>
    <phoneticPr fontId="9"/>
  </si>
  <si>
    <t>ｹｰｽ</t>
    <phoneticPr fontId="9"/>
  </si>
  <si>
    <t>ﾌﾛｰﾘﾝｸﾞ運賃</t>
    <rPh sb="7" eb="9">
      <t>ウンチン</t>
    </rPh>
    <phoneticPr fontId="9"/>
  </si>
  <si>
    <t>漆喰ｼｰﾄ</t>
    <rPh sb="0" eb="2">
      <t>シックイ</t>
    </rPh>
    <phoneticPr fontId="9"/>
  </si>
  <si>
    <t>SUU　sheet</t>
    <phoneticPr fontId="9"/>
  </si>
  <si>
    <t>30M</t>
    <phoneticPr fontId="9"/>
  </si>
  <si>
    <t>本</t>
    <rPh sb="0" eb="1">
      <t>ホン</t>
    </rPh>
    <phoneticPr fontId="9"/>
  </si>
  <si>
    <t>タッチアップ剤</t>
    <rPh sb="6" eb="7">
      <t>ザイ</t>
    </rPh>
    <phoneticPr fontId="9"/>
  </si>
  <si>
    <t>上り框</t>
    <rPh sb="0" eb="1">
      <t>アガ</t>
    </rPh>
    <rPh sb="2" eb="3">
      <t>カマチ</t>
    </rPh>
    <phoneticPr fontId="9"/>
  </si>
  <si>
    <t>会社名</t>
    <rPh sb="0" eb="2">
      <t>カイシャ</t>
    </rPh>
    <rPh sb="2" eb="3">
      <t>メイ</t>
    </rPh>
    <phoneticPr fontId="9"/>
  </si>
  <si>
    <t>メール</t>
    <phoneticPr fontId="9"/>
  </si>
  <si>
    <t>携帯</t>
    <rPh sb="0" eb="2">
      <t>ケイタイ</t>
    </rPh>
    <phoneticPr fontId="9"/>
  </si>
  <si>
    <t>運賃</t>
    <rPh sb="0" eb="2">
      <t>ウンチン</t>
    </rPh>
    <phoneticPr fontId="9"/>
  </si>
  <si>
    <t>床見切り</t>
    <rPh sb="0" eb="1">
      <t>ユカ</t>
    </rPh>
    <rPh sb="1" eb="3">
      <t>ミキ</t>
    </rPh>
    <phoneticPr fontId="9"/>
  </si>
  <si>
    <t>造作運賃</t>
    <rPh sb="0" eb="2">
      <t>ゾウサク</t>
    </rPh>
    <rPh sb="2" eb="4">
      <t>ウンチン</t>
    </rPh>
    <phoneticPr fontId="9"/>
  </si>
  <si>
    <t>床・壁・造作材小計</t>
    <rPh sb="0" eb="1">
      <t>ユカ</t>
    </rPh>
    <rPh sb="2" eb="3">
      <t>カベ</t>
    </rPh>
    <rPh sb="4" eb="6">
      <t>ゾウサク</t>
    </rPh>
    <rPh sb="6" eb="7">
      <t>ザイ</t>
    </rPh>
    <rPh sb="7" eb="9">
      <t>ショウケイ</t>
    </rPh>
    <phoneticPr fontId="9"/>
  </si>
  <si>
    <t>備考</t>
    <rPh sb="0" eb="2">
      <t>ビコウ</t>
    </rPh>
    <phoneticPr fontId="9"/>
  </si>
  <si>
    <t>2本引き違い戸</t>
    <rPh sb="1" eb="2">
      <t>ホン</t>
    </rPh>
    <rPh sb="2" eb="3">
      <t>ヒ</t>
    </rPh>
    <rPh sb="4" eb="5">
      <t>チガ</t>
    </rPh>
    <rPh sb="6" eb="7">
      <t>ト</t>
    </rPh>
    <phoneticPr fontId="3"/>
  </si>
  <si>
    <t>LH◇F-□□172ZHⅡ</t>
    <phoneticPr fontId="3"/>
  </si>
  <si>
    <t>引き違い戸枠</t>
    <rPh sb="0" eb="1">
      <t>ヒ</t>
    </rPh>
    <rPh sb="2" eb="3">
      <t>チガ</t>
    </rPh>
    <rPh sb="4" eb="5">
      <t>ト</t>
    </rPh>
    <rPh sb="5" eb="6">
      <t>ワク</t>
    </rPh>
    <phoneticPr fontId="3"/>
  </si>
  <si>
    <t>扉</t>
    <rPh sb="0" eb="1">
      <t>トビラ</t>
    </rPh>
    <phoneticPr fontId="3"/>
  </si>
  <si>
    <t>LH◇Ｆ-□□88HⅡ</t>
    <phoneticPr fontId="3"/>
  </si>
  <si>
    <t>WD1</t>
    <phoneticPr fontId="9"/>
  </si>
  <si>
    <t>廊下・主寝室</t>
    <rPh sb="0" eb="2">
      <t>ロウカ</t>
    </rPh>
    <rPh sb="3" eb="6">
      <t>シュシンシツ</t>
    </rPh>
    <phoneticPr fontId="9"/>
  </si>
  <si>
    <t>片引き戸（ﾌﾗｯﾄ扉空錠）</t>
    <rPh sb="0" eb="1">
      <t>カタ</t>
    </rPh>
    <rPh sb="1" eb="2">
      <t>ヒ</t>
    </rPh>
    <rPh sb="3" eb="4">
      <t>ト</t>
    </rPh>
    <rPh sb="9" eb="10">
      <t>トビラ</t>
    </rPh>
    <rPh sb="10" eb="11">
      <t>ソラ</t>
    </rPh>
    <rPh sb="11" eb="12">
      <t>ジョウ</t>
    </rPh>
    <phoneticPr fontId="3"/>
  </si>
  <si>
    <t>ｾｯﾄ</t>
    <phoneticPr fontId="3"/>
  </si>
  <si>
    <t>片引き戸枠</t>
    <rPh sb="0" eb="1">
      <t>カタ</t>
    </rPh>
    <rPh sb="1" eb="2">
      <t>ヒ</t>
    </rPh>
    <rPh sb="3" eb="4">
      <t>ト</t>
    </rPh>
    <rPh sb="4" eb="5">
      <t>ワク</t>
    </rPh>
    <phoneticPr fontId="3"/>
  </si>
  <si>
    <t>LH◇Ｆ-□□83AHⅡ</t>
    <phoneticPr fontId="3"/>
  </si>
  <si>
    <t>LH◇Ｆ-□□163ARHⅡ</t>
    <phoneticPr fontId="3"/>
  </si>
  <si>
    <t>WD2</t>
    <phoneticPr fontId="9"/>
  </si>
  <si>
    <t>ﾎｰﾙLDK</t>
    <phoneticPr fontId="9"/>
  </si>
  <si>
    <t>LH◇L-□□163FRHⅡ</t>
    <phoneticPr fontId="3"/>
  </si>
  <si>
    <t>洗面脱衣</t>
    <rPh sb="0" eb="2">
      <t>センメン</t>
    </rPh>
    <rPh sb="2" eb="4">
      <t>ダツイ</t>
    </rPh>
    <phoneticPr fontId="9"/>
  </si>
  <si>
    <t>片開き戸（ﾌﾗｯﾄ扉空錠）</t>
    <rPh sb="0" eb="1">
      <t>カタ</t>
    </rPh>
    <rPh sb="1" eb="2">
      <t>ヒラ</t>
    </rPh>
    <rPh sb="3" eb="4">
      <t>ト</t>
    </rPh>
    <rPh sb="9" eb="10">
      <t>トビラ</t>
    </rPh>
    <rPh sb="10" eb="11">
      <t>ソラ</t>
    </rPh>
    <rPh sb="11" eb="12">
      <t>ジョウ</t>
    </rPh>
    <phoneticPr fontId="3"/>
  </si>
  <si>
    <t>ﾚﾊﾞｰﾊﾝﾄﾞﾙ（空錠）</t>
    <phoneticPr fontId="3"/>
  </si>
  <si>
    <t>V6T-◇A</t>
    <phoneticPr fontId="3"/>
  </si>
  <si>
    <t>LD◇F-□□745ALH</t>
    <phoneticPr fontId="3"/>
  </si>
  <si>
    <t>LDW-745LH</t>
    <phoneticPr fontId="3"/>
  </si>
  <si>
    <t>LD◇F-□□69ALH</t>
    <phoneticPr fontId="3"/>
  </si>
  <si>
    <t>LD◇F-□□745ARH</t>
    <phoneticPr fontId="3"/>
  </si>
  <si>
    <t>LDW-745RH</t>
    <phoneticPr fontId="3"/>
  </si>
  <si>
    <t>LD◇F-□□69ARH</t>
    <phoneticPr fontId="3"/>
  </si>
  <si>
    <t>WD3</t>
    <phoneticPr fontId="9"/>
  </si>
  <si>
    <t>主寝室</t>
    <rPh sb="0" eb="3">
      <t>シュシンシツ</t>
    </rPh>
    <phoneticPr fontId="9"/>
  </si>
  <si>
    <t>洋室１</t>
    <rPh sb="0" eb="2">
      <t>ヨウシツ</t>
    </rPh>
    <phoneticPr fontId="9"/>
  </si>
  <si>
    <t>WD4</t>
    <phoneticPr fontId="9"/>
  </si>
  <si>
    <t>洋室2</t>
    <rPh sb="0" eb="2">
      <t>ヨウシツ</t>
    </rPh>
    <phoneticPr fontId="9"/>
  </si>
  <si>
    <t>LD◇L-□□745FLH</t>
    <phoneticPr fontId="3"/>
  </si>
  <si>
    <t>LDW-745LH</t>
    <phoneticPr fontId="3"/>
  </si>
  <si>
    <t>LD◇L-□□69FLH</t>
    <phoneticPr fontId="3"/>
  </si>
  <si>
    <t>ﾄｲﾚ</t>
    <phoneticPr fontId="9"/>
  </si>
  <si>
    <t>WD５</t>
    <phoneticPr fontId="9"/>
  </si>
  <si>
    <t>ｽﾀｲﾙﾃﾞｻﾞｲﾝ（平屋）【EDGE商品専用】発注書</t>
    <rPh sb="11" eb="13">
      <t>ヒラヤ</t>
    </rPh>
    <rPh sb="19" eb="21">
      <t>ショウヒン</t>
    </rPh>
    <phoneticPr fontId="3"/>
  </si>
  <si>
    <t>半ｱｳﾄ片引き戸（ﾗｲﾝ扉表示錠）</t>
    <rPh sb="0" eb="1">
      <t>ハン</t>
    </rPh>
    <rPh sb="4" eb="5">
      <t>カタ</t>
    </rPh>
    <rPh sb="5" eb="6">
      <t>ヒ</t>
    </rPh>
    <rPh sb="7" eb="8">
      <t>ト</t>
    </rPh>
    <rPh sb="12" eb="13">
      <t>トビラ</t>
    </rPh>
    <rPh sb="13" eb="15">
      <t>ヒョウジ</t>
    </rPh>
    <rPh sb="15" eb="16">
      <t>ジョウ</t>
    </rPh>
    <phoneticPr fontId="3"/>
  </si>
  <si>
    <t>LH◇Ｌ-□□83ＦHⅡ</t>
    <phoneticPr fontId="3"/>
  </si>
  <si>
    <t>KM18-◇</t>
    <phoneticPr fontId="9"/>
  </si>
  <si>
    <t>MT-44◇</t>
    <phoneticPr fontId="9"/>
  </si>
  <si>
    <t>WD1脱衣室</t>
    <rPh sb="3" eb="6">
      <t>ダツイシツ</t>
    </rPh>
    <phoneticPr fontId="9"/>
  </si>
  <si>
    <t>WC</t>
    <phoneticPr fontId="9"/>
  </si>
  <si>
    <t>LH◇L-□□163FRHOⅡ</t>
    <phoneticPr fontId="3"/>
  </si>
  <si>
    <t>書斎</t>
    <rPh sb="0" eb="2">
      <t>ショサイ</t>
    </rPh>
    <phoneticPr fontId="9"/>
  </si>
  <si>
    <t>LH◇Ｆ-□□163AＬHⅡ</t>
    <phoneticPr fontId="3"/>
  </si>
  <si>
    <t>洋室2、ﾎｰﾙ</t>
    <rPh sb="0" eb="2">
      <t>ヨウシツ</t>
    </rPh>
    <phoneticPr fontId="9"/>
  </si>
  <si>
    <t>ＬＤＫ</t>
    <phoneticPr fontId="9"/>
  </si>
  <si>
    <t>ｸﾛｰｾﾞｯﾄ</t>
    <phoneticPr fontId="9"/>
  </si>
  <si>
    <t>ｽﾀｲﾙﾃﾞｻﾞｲﾝ（中庭）【EDGE商品専用】発注書</t>
    <rPh sb="11" eb="13">
      <t>ナカニワ</t>
    </rPh>
    <rPh sb="19" eb="21">
      <t>ショウヒン</t>
    </rPh>
    <phoneticPr fontId="3"/>
  </si>
  <si>
    <t>タモ集成窓枠</t>
    <rPh sb="2" eb="4">
      <t>シュウセイ</t>
    </rPh>
    <rPh sb="4" eb="6">
      <t>マドワク</t>
    </rPh>
    <phoneticPr fontId="9"/>
  </si>
  <si>
    <t>〃</t>
    <phoneticPr fontId="9"/>
  </si>
  <si>
    <t>WC</t>
    <phoneticPr fontId="9"/>
  </si>
  <si>
    <t>WD2脱衣室</t>
    <rPh sb="3" eb="6">
      <t>ダツイシツ</t>
    </rPh>
    <phoneticPr fontId="9"/>
  </si>
  <si>
    <t>ｾｯﾄ</t>
    <phoneticPr fontId="3"/>
  </si>
  <si>
    <t>LH◇Ｆ-□□83AHⅡ</t>
    <phoneticPr fontId="3"/>
  </si>
  <si>
    <t>LD◇F-□□803ALH</t>
    <phoneticPr fontId="3"/>
  </si>
  <si>
    <t>LD◇F-□□75ALH</t>
    <phoneticPr fontId="3"/>
  </si>
  <si>
    <r>
      <rPr>
        <b/>
        <sz val="16"/>
        <rFont val="ＭＳ Ｐゴシック"/>
        <family val="3"/>
        <charset val="128"/>
      </rPr>
      <t>特注</t>
    </r>
    <r>
      <rPr>
        <sz val="16"/>
        <rFont val="ＭＳ Ｐゴシック"/>
        <family val="3"/>
        <charset val="128"/>
      </rPr>
      <t>開き戸枠</t>
    </r>
    <rPh sb="0" eb="2">
      <t>トクチュウ</t>
    </rPh>
    <rPh sb="2" eb="3">
      <t>ヒラ</t>
    </rPh>
    <rPh sb="4" eb="5">
      <t>ト</t>
    </rPh>
    <rPh sb="5" eb="6">
      <t>ワク</t>
    </rPh>
    <phoneticPr fontId="3"/>
  </si>
  <si>
    <t>WD3</t>
    <phoneticPr fontId="9"/>
  </si>
  <si>
    <t>LH◇Ｆ-□□163ARHⅡ</t>
    <phoneticPr fontId="3"/>
  </si>
  <si>
    <t>LHW-163ARH</t>
    <phoneticPr fontId="3"/>
  </si>
  <si>
    <t>特注片引き戸枠</t>
    <rPh sb="2" eb="3">
      <t>カタ</t>
    </rPh>
    <rPh sb="3" eb="4">
      <t>ヒ</t>
    </rPh>
    <rPh sb="5" eb="6">
      <t>ト</t>
    </rPh>
    <rPh sb="6" eb="7">
      <t>ワク</t>
    </rPh>
    <phoneticPr fontId="3"/>
  </si>
  <si>
    <t>特注ﾌﾗｯﾄ扉</t>
    <rPh sb="6" eb="7">
      <t>トビラ</t>
    </rPh>
    <phoneticPr fontId="9"/>
  </si>
  <si>
    <t>LH◇Ｆ-□□163ALHⅡ</t>
    <phoneticPr fontId="3"/>
  </si>
  <si>
    <t>WD８</t>
    <phoneticPr fontId="9"/>
  </si>
  <si>
    <r>
      <rPr>
        <b/>
        <sz val="16"/>
        <rFont val="ＭＳ Ｐゴシック"/>
        <family val="3"/>
        <charset val="128"/>
      </rPr>
      <t>特注</t>
    </r>
    <r>
      <rPr>
        <sz val="16"/>
        <rFont val="ＭＳ Ｐゴシック"/>
        <family val="3"/>
        <charset val="128"/>
      </rPr>
      <t>ﾌﾗｯﾄ扉</t>
    </r>
    <rPh sb="0" eb="2">
      <t>トクチュウ</t>
    </rPh>
    <rPh sb="6" eb="7">
      <t>トビラ</t>
    </rPh>
    <phoneticPr fontId="9"/>
  </si>
  <si>
    <t>両開き窓（700ｘ700）</t>
    <rPh sb="0" eb="1">
      <t>リョウ</t>
    </rPh>
    <rPh sb="1" eb="2">
      <t>ヒラ</t>
    </rPh>
    <rPh sb="3" eb="4">
      <t>マド</t>
    </rPh>
    <phoneticPr fontId="3"/>
  </si>
  <si>
    <t>タモ4方枠</t>
    <rPh sb="3" eb="4">
      <t>ホウ</t>
    </rPh>
    <rPh sb="4" eb="5">
      <t>ワク</t>
    </rPh>
    <phoneticPr fontId="3"/>
  </si>
  <si>
    <t>WD５</t>
    <phoneticPr fontId="9"/>
  </si>
  <si>
    <t>タモ突板</t>
    <rPh sb="2" eb="4">
      <t>ツキイタ</t>
    </rPh>
    <phoneticPr fontId="9"/>
  </si>
  <si>
    <t>WD６</t>
    <phoneticPr fontId="9"/>
  </si>
  <si>
    <t>階段下</t>
    <rPh sb="0" eb="2">
      <t>カイダン</t>
    </rPh>
    <rPh sb="2" eb="3">
      <t>シタ</t>
    </rPh>
    <phoneticPr fontId="9"/>
  </si>
  <si>
    <t>物入両開き戸（W3尺ｘＨ8尺）</t>
    <rPh sb="0" eb="1">
      <t>モノ</t>
    </rPh>
    <rPh sb="1" eb="2">
      <t>イ</t>
    </rPh>
    <rPh sb="2" eb="3">
      <t>リョウ</t>
    </rPh>
    <rPh sb="3" eb="4">
      <t>ヒラ</t>
    </rPh>
    <rPh sb="5" eb="6">
      <t>ト</t>
    </rPh>
    <rPh sb="9" eb="10">
      <t>シャク</t>
    </rPh>
    <rPh sb="13" eb="14">
      <t>シャク</t>
    </rPh>
    <phoneticPr fontId="3"/>
  </si>
  <si>
    <t>LOM◇Ｆ-□□383</t>
    <phoneticPr fontId="3"/>
  </si>
  <si>
    <t>LOMW-383</t>
    <phoneticPr fontId="3"/>
  </si>
  <si>
    <t>LOM◇-□□28</t>
    <phoneticPr fontId="3"/>
  </si>
  <si>
    <t>379ｘ2</t>
    <phoneticPr fontId="9"/>
  </si>
  <si>
    <t>ｾｯﾄ</t>
    <phoneticPr fontId="9"/>
  </si>
  <si>
    <t>PC-166◇</t>
    <phoneticPr fontId="3"/>
  </si>
  <si>
    <t>H2200特注３方枠</t>
    <rPh sb="5" eb="7">
      <t>トクチュウ</t>
    </rPh>
    <rPh sb="8" eb="9">
      <t>ホウ</t>
    </rPh>
    <rPh sb="9" eb="10">
      <t>ワク</t>
    </rPh>
    <phoneticPr fontId="3"/>
  </si>
  <si>
    <t>特注</t>
    <rPh sb="0" eb="2">
      <t>トクチュウ</t>
    </rPh>
    <phoneticPr fontId="9"/>
  </si>
  <si>
    <t>2Fﾎｰﾙ物入</t>
    <rPh sb="5" eb="7">
      <t>モノイレ</t>
    </rPh>
    <phoneticPr fontId="9"/>
  </si>
  <si>
    <t>ＷＤ７</t>
    <phoneticPr fontId="9"/>
  </si>
  <si>
    <t>主寝室物入</t>
    <rPh sb="0" eb="3">
      <t>シュシンシツ</t>
    </rPh>
    <rPh sb="3" eb="5">
      <t>モノイレ</t>
    </rPh>
    <phoneticPr fontId="9"/>
  </si>
  <si>
    <t>合計</t>
    <rPh sb="0" eb="2">
      <t>ゴウケイ</t>
    </rPh>
    <phoneticPr fontId="3"/>
  </si>
  <si>
    <t>ｽﾀｲﾙﾃﾞｻﾞｲﾝ（カフェ）【EDGE商品専用】発注書</t>
    <rPh sb="20" eb="22">
      <t>ショウヒン</t>
    </rPh>
    <phoneticPr fontId="3"/>
  </si>
  <si>
    <t>２便目希望日</t>
    <rPh sb="1" eb="2">
      <t>ビン</t>
    </rPh>
    <rPh sb="2" eb="3">
      <t>メ</t>
    </rPh>
    <rPh sb="3" eb="5">
      <t>キボウ</t>
    </rPh>
    <rPh sb="5" eb="6">
      <t>ビ</t>
    </rPh>
    <phoneticPr fontId="9"/>
  </si>
  <si>
    <t>納品日１便目希望日</t>
    <rPh sb="0" eb="3">
      <t>ノウヒンビ</t>
    </rPh>
    <rPh sb="4" eb="5">
      <t>ビン</t>
    </rPh>
    <rPh sb="5" eb="6">
      <t>メ</t>
    </rPh>
    <rPh sb="6" eb="8">
      <t>キボウ</t>
    </rPh>
    <rPh sb="8" eb="9">
      <t>ビ</t>
    </rPh>
    <phoneticPr fontId="3"/>
  </si>
  <si>
    <t>水栓</t>
    <rPh sb="0" eb="2">
      <t>スイセン</t>
    </rPh>
    <phoneticPr fontId="9"/>
  </si>
  <si>
    <r>
      <rPr>
        <b/>
        <sz val="16"/>
        <rFont val="ＭＳ Ｐゴシック"/>
        <family val="3"/>
        <charset val="128"/>
      </rPr>
      <t>30280000</t>
    </r>
    <r>
      <rPr>
        <sz val="16"/>
        <rFont val="ＭＳ Ｐゴシック"/>
        <family val="3"/>
        <charset val="128"/>
      </rPr>
      <t>　（ｸﾞﾛｰｴ）</t>
    </r>
    <phoneticPr fontId="9"/>
  </si>
  <si>
    <t>加熱機器（ＩＨﾋｰﾀｰ）</t>
    <rPh sb="0" eb="2">
      <t>カネツ</t>
    </rPh>
    <rPh sb="2" eb="4">
      <t>キキ</t>
    </rPh>
    <phoneticPr fontId="3"/>
  </si>
  <si>
    <r>
      <rPr>
        <b/>
        <sz val="16"/>
        <rFont val="ＭＳ Ｐゴシック"/>
        <family val="3"/>
        <charset val="128"/>
      </rPr>
      <t>HT-H6H</t>
    </r>
    <r>
      <rPr>
        <sz val="16"/>
        <rFont val="ＭＳ Ｐゴシック"/>
        <family val="3"/>
        <charset val="128"/>
      </rPr>
      <t>　（日立製）</t>
    </r>
    <rPh sb="8" eb="10">
      <t>ヒタチ</t>
    </rPh>
    <rPh sb="10" eb="11">
      <t>セイ</t>
    </rPh>
    <phoneticPr fontId="9"/>
  </si>
  <si>
    <t>食洗器</t>
    <rPh sb="0" eb="3">
      <t>ショクセンキ</t>
    </rPh>
    <phoneticPr fontId="9"/>
  </si>
  <si>
    <r>
      <t>RKW-404AM-SV</t>
    </r>
    <r>
      <rPr>
        <sz val="16"/>
        <color theme="1"/>
        <rFont val="ＭＳ Ｐゴシック"/>
        <family val="3"/>
        <charset val="128"/>
        <scheme val="minor"/>
      </rPr>
      <t>（ﾘﾝﾅｲ）</t>
    </r>
    <phoneticPr fontId="9"/>
  </si>
  <si>
    <t>本体</t>
    <rPh sb="0" eb="2">
      <t>ホンタイ</t>
    </rPh>
    <phoneticPr fontId="9"/>
  </si>
  <si>
    <t>ｶｳﾝﾀｰ</t>
    <phoneticPr fontId="9"/>
  </si>
  <si>
    <t>RPSH-12KW</t>
    <phoneticPr fontId="9"/>
  </si>
  <si>
    <t>洗面ﾎﾞｰﾙ</t>
    <rPh sb="0" eb="2">
      <t>センメン</t>
    </rPh>
    <phoneticPr fontId="9"/>
  </si>
  <si>
    <t>493-072　（ｶｸﾀﾞｲ）</t>
    <phoneticPr fontId="9"/>
  </si>
  <si>
    <t>23421000　（ｸﾞﾛｰｴ）</t>
    <phoneticPr fontId="9"/>
  </si>
  <si>
    <t>排水金具</t>
    <rPh sb="0" eb="2">
      <t>ハイスイ</t>
    </rPh>
    <rPh sb="2" eb="4">
      <t>カナグ</t>
    </rPh>
    <phoneticPr fontId="9"/>
  </si>
  <si>
    <t>433-310-32（ｶｸﾀﾞｲ)</t>
    <phoneticPr fontId="9"/>
  </si>
  <si>
    <t>ﾐﾗｰｷｬﾋﾞﾈｯﾄ</t>
    <phoneticPr fontId="9"/>
  </si>
  <si>
    <t>RPSM-1095</t>
    <phoneticPr fontId="9"/>
  </si>
  <si>
    <t>洗面化粧台ﾎﾜｲﾄ</t>
    <rPh sb="0" eb="2">
      <t>センメン</t>
    </rPh>
    <rPh sb="2" eb="5">
      <t>ケショウダイ</t>
    </rPh>
    <phoneticPr fontId="3"/>
  </si>
  <si>
    <t>RPSH-12W60</t>
    <phoneticPr fontId="9"/>
  </si>
  <si>
    <t>RPSH-12B60</t>
    <phoneticPr fontId="9"/>
  </si>
  <si>
    <t>搬入費</t>
    <rPh sb="0" eb="3">
      <t>ハンニュウヒ</t>
    </rPh>
    <phoneticPr fontId="9"/>
  </si>
  <si>
    <t>施工費</t>
    <rPh sb="0" eb="3">
      <t>セコウヒ</t>
    </rPh>
    <phoneticPr fontId="9"/>
  </si>
  <si>
    <t>合計</t>
    <rPh sb="0" eb="2">
      <t>ゴウケイ</t>
    </rPh>
    <phoneticPr fontId="9"/>
  </si>
  <si>
    <t>式</t>
    <rPh sb="0" eb="1">
      <t>シキ</t>
    </rPh>
    <phoneticPr fontId="9"/>
  </si>
  <si>
    <r>
      <t>CBARL-901S　H700</t>
    </r>
    <r>
      <rPr>
        <sz val="16"/>
        <color theme="1"/>
        <rFont val="ＭＳ Ｐゴシック"/>
        <family val="3"/>
        <charset val="128"/>
        <scheme val="minor"/>
      </rPr>
      <t>（ｱﾘｴｯｯﾀ）</t>
    </r>
    <phoneticPr fontId="9"/>
  </si>
  <si>
    <t>ﾚﾝｼﾞﾌｰﾄﾞ　天吊り</t>
    <rPh sb="9" eb="11">
      <t>テンツ</t>
    </rPh>
    <phoneticPr fontId="9"/>
  </si>
  <si>
    <t>造作家具</t>
    <rPh sb="0" eb="2">
      <t>ゾウサク</t>
    </rPh>
    <rPh sb="2" eb="4">
      <t>カグ</t>
    </rPh>
    <phoneticPr fontId="3"/>
  </si>
  <si>
    <t>造作家具運賃</t>
    <rPh sb="0" eb="2">
      <t>ゾウサク</t>
    </rPh>
    <rPh sb="2" eb="4">
      <t>カグ</t>
    </rPh>
    <rPh sb="4" eb="6">
      <t>ウンチン</t>
    </rPh>
    <phoneticPr fontId="9"/>
  </si>
  <si>
    <t>造作家具合計</t>
    <rPh sb="0" eb="2">
      <t>ゾウサク</t>
    </rPh>
    <rPh sb="2" eb="4">
      <t>カグ</t>
    </rPh>
    <rPh sb="4" eb="6">
      <t>ゴウケイ</t>
    </rPh>
    <phoneticPr fontId="9"/>
  </si>
  <si>
    <t>W1420ｘH2100ｘD370</t>
    <phoneticPr fontId="9"/>
  </si>
  <si>
    <t>オーク突板板目横貼</t>
    <rPh sb="3" eb="5">
      <t>ツキイタ</t>
    </rPh>
    <rPh sb="5" eb="7">
      <t>イタメ</t>
    </rPh>
    <rPh sb="7" eb="8">
      <t>ヨコ</t>
    </rPh>
    <rPh sb="8" eb="9">
      <t>ハリ</t>
    </rPh>
    <phoneticPr fontId="9"/>
  </si>
  <si>
    <t>玄関収納　　　K1</t>
    <rPh sb="0" eb="2">
      <t>ゲンカン</t>
    </rPh>
    <rPh sb="2" eb="4">
      <t>シュウノウ</t>
    </rPh>
    <phoneticPr fontId="9"/>
  </si>
  <si>
    <t>ｷｯﾁﾝﾊﾞｯｸ収納　　Ｋ３</t>
    <rPh sb="8" eb="10">
      <t>シュウノウ</t>
    </rPh>
    <phoneticPr fontId="9"/>
  </si>
  <si>
    <t>ﾄｰﾙBOX</t>
    <phoneticPr fontId="9"/>
  </si>
  <si>
    <t>内部化粧シート</t>
    <rPh sb="0" eb="2">
      <t>ナイブ</t>
    </rPh>
    <rPh sb="2" eb="4">
      <t>ケショウ</t>
    </rPh>
    <phoneticPr fontId="9"/>
  </si>
  <si>
    <t>樹脂棚</t>
    <rPh sb="0" eb="2">
      <t>ジュシ</t>
    </rPh>
    <rPh sb="2" eb="3">
      <t>タナ</t>
    </rPh>
    <phoneticPr fontId="9"/>
  </si>
  <si>
    <t>W3510ｘH850ｘD450</t>
    <phoneticPr fontId="9"/>
  </si>
  <si>
    <t>ｾｯﾄ</t>
    <phoneticPr fontId="9"/>
  </si>
  <si>
    <t>ｶｳﾝﾀｰ2分割</t>
    <rPh sb="6" eb="8">
      <t>ブンカツ</t>
    </rPh>
    <phoneticPr fontId="9"/>
  </si>
  <si>
    <t>W874ｘH820ｘD450　　3ボックス</t>
    <phoneticPr fontId="9"/>
  </si>
  <si>
    <t>抽斗　１</t>
    <rPh sb="0" eb="2">
      <t>ヒキダシ</t>
    </rPh>
    <phoneticPr fontId="9"/>
  </si>
  <si>
    <t>NO.1-1</t>
    <phoneticPr fontId="9"/>
  </si>
  <si>
    <t>NO.1-2</t>
    <phoneticPr fontId="9"/>
  </si>
  <si>
    <t>ＮＯ．２</t>
    <phoneticPr fontId="9"/>
  </si>
  <si>
    <t>NO.2合計</t>
    <rPh sb="4" eb="6">
      <t>ゴウケイ</t>
    </rPh>
    <phoneticPr fontId="9"/>
  </si>
  <si>
    <t>NO.1合計</t>
    <rPh sb="4" eb="6">
      <t>ゴウケイ</t>
    </rPh>
    <phoneticPr fontId="9"/>
  </si>
  <si>
    <t>建具・窓枠・幅木</t>
    <rPh sb="0" eb="2">
      <t>タテグ</t>
    </rPh>
    <rPh sb="3" eb="5">
      <t>マドワク</t>
    </rPh>
    <rPh sb="6" eb="8">
      <t>ハバキ</t>
    </rPh>
    <phoneticPr fontId="9"/>
  </si>
  <si>
    <t>ROOT-KI25IＳ□□-R</t>
    <phoneticPr fontId="9"/>
  </si>
  <si>
    <t>ﾚﾝｼﾞﾌｰﾄﾞ（ｻｲﾄﾞﾌード）</t>
    <phoneticPr fontId="9"/>
  </si>
  <si>
    <t>SBARL-901L</t>
    <phoneticPr fontId="9"/>
  </si>
  <si>
    <t>ROOTｷｯﾁﾝ　I型</t>
    <rPh sb="10" eb="11">
      <t>カタ</t>
    </rPh>
    <phoneticPr fontId="3"/>
  </si>
  <si>
    <t>ﾌﾞﾗｯｸｳｫｰﾙﾅｯﾄ突板横目</t>
    <rPh sb="12" eb="14">
      <t>ツキイタ</t>
    </rPh>
    <rPh sb="14" eb="16">
      <t>ヨコメ</t>
    </rPh>
    <phoneticPr fontId="9"/>
  </si>
  <si>
    <t>オーク突板板目横目</t>
    <rPh sb="3" eb="5">
      <t>ツキイタ</t>
    </rPh>
    <rPh sb="5" eb="7">
      <t>イタメ</t>
    </rPh>
    <rPh sb="7" eb="8">
      <t>ヨコ</t>
    </rPh>
    <rPh sb="8" eb="9">
      <t>メ</t>
    </rPh>
    <phoneticPr fontId="9"/>
  </si>
  <si>
    <t>W1800ｘH2400ｘD370</t>
    <phoneticPr fontId="9"/>
  </si>
  <si>
    <t>下段ﾎﾞｯｸｽ内部化粧シート</t>
    <rPh sb="0" eb="2">
      <t>ゲダン</t>
    </rPh>
    <rPh sb="7" eb="9">
      <t>ナイブ</t>
    </rPh>
    <rPh sb="9" eb="11">
      <t>ケショウ</t>
    </rPh>
    <phoneticPr fontId="9"/>
  </si>
  <si>
    <t>2分割</t>
    <rPh sb="1" eb="3">
      <t>ブンカツ</t>
    </rPh>
    <phoneticPr fontId="9"/>
  </si>
  <si>
    <t>収納　　　　　K2</t>
    <rPh sb="0" eb="2">
      <t>シュウノウ</t>
    </rPh>
    <phoneticPr fontId="9"/>
  </si>
  <si>
    <t>ｶｳﾝﾀｰﾀｲﾌﾟ</t>
    <phoneticPr fontId="9"/>
  </si>
  <si>
    <t>ｷｯﾁﾝﾊﾞｯｸ収納　　K3</t>
    <rPh sb="8" eb="10">
      <t>シュウノウ</t>
    </rPh>
    <phoneticPr fontId="9"/>
  </si>
  <si>
    <t>W1780ｘH900ｘD400</t>
    <phoneticPr fontId="9"/>
  </si>
  <si>
    <t>W2650ｘH900ｘD400</t>
    <phoneticPr fontId="9"/>
  </si>
  <si>
    <t>書斎収納　　　　　K４</t>
    <rPh sb="0" eb="2">
      <t>ショサイ</t>
    </rPh>
    <rPh sb="2" eb="4">
      <t>シュウノウ</t>
    </rPh>
    <phoneticPr fontId="9"/>
  </si>
  <si>
    <t>820Ｂｏｘ棚6段</t>
    <rPh sb="6" eb="7">
      <t>タナ</t>
    </rPh>
    <rPh sb="8" eb="9">
      <t>ダン</t>
    </rPh>
    <phoneticPr fontId="9"/>
  </si>
  <si>
    <t>ｶｳﾝﾀｰ付き</t>
    <rPh sb="5" eb="6">
      <t>ツ</t>
    </rPh>
    <phoneticPr fontId="9"/>
  </si>
  <si>
    <t>W820ｘH2400ｘD440</t>
    <phoneticPr fontId="9"/>
  </si>
  <si>
    <t>W2190ｘD440</t>
    <phoneticPr fontId="9"/>
  </si>
  <si>
    <t>ROOTｷｯﾁﾝ ﾍﾟﾆﾝｼｪﾗ型</t>
    <rPh sb="16" eb="17">
      <t>カタ</t>
    </rPh>
    <phoneticPr fontId="3"/>
  </si>
  <si>
    <t>ROOT-KP25IＳ□□-L/R</t>
    <phoneticPr fontId="9"/>
  </si>
  <si>
    <t>ﾚﾝｼﾞﾌｰﾄﾞ（ｻｲﾄﾞﾌｰﾄﾞ）</t>
    <phoneticPr fontId="9"/>
  </si>
  <si>
    <t>SBARL-901L/RS</t>
    <phoneticPr fontId="9"/>
  </si>
  <si>
    <t>玄関収納　　K-1</t>
    <rPh sb="0" eb="2">
      <t>ゲンカン</t>
    </rPh>
    <rPh sb="2" eb="4">
      <t>シュウノウ</t>
    </rPh>
    <phoneticPr fontId="9"/>
  </si>
  <si>
    <t>3BOX</t>
    <phoneticPr fontId="9"/>
  </si>
  <si>
    <t>W2600ｘH900ｘD420</t>
    <phoneticPr fontId="9"/>
  </si>
  <si>
    <t>ｷｯﾁﾝﾊﾞｯｸ収納　　K-2</t>
    <rPh sb="8" eb="10">
      <t>シュウノウ</t>
    </rPh>
    <phoneticPr fontId="9"/>
  </si>
  <si>
    <t>W3500ｘH900ｘD420</t>
    <phoneticPr fontId="9"/>
  </si>
  <si>
    <t>天板2分割</t>
    <rPh sb="0" eb="2">
      <t>テンイタ</t>
    </rPh>
    <rPh sb="3" eb="5">
      <t>ブンカツ</t>
    </rPh>
    <phoneticPr fontId="9"/>
  </si>
  <si>
    <t>吊り戸ﾌﾗｯﾌﾟ収納2分割</t>
    <rPh sb="0" eb="1">
      <t>ツ</t>
    </rPh>
    <rPh sb="2" eb="3">
      <t>ト</t>
    </rPh>
    <rPh sb="8" eb="10">
      <t>シュウノウ</t>
    </rPh>
    <rPh sb="11" eb="13">
      <t>ブンカツ</t>
    </rPh>
    <phoneticPr fontId="9"/>
  </si>
  <si>
    <t>下BOX4台</t>
    <rPh sb="0" eb="1">
      <t>シタ</t>
    </rPh>
    <rPh sb="5" eb="6">
      <t>ダイ</t>
    </rPh>
    <phoneticPr fontId="9"/>
  </si>
  <si>
    <t>W2040ｘH900ｘD420</t>
    <phoneticPr fontId="9"/>
  </si>
  <si>
    <t>NO.1</t>
    <phoneticPr fontId="9"/>
  </si>
  <si>
    <t>NO.1＋NO.2合計</t>
    <rPh sb="9" eb="11">
      <t>ゴウケイ</t>
    </rPh>
    <phoneticPr fontId="9"/>
  </si>
  <si>
    <t>1.47㎡入</t>
    <rPh sb="5" eb="6">
      <t>イリ</t>
    </rPh>
    <phoneticPr fontId="9"/>
  </si>
  <si>
    <t>ﾚｯﾄﾞﾊﾟｲﾝ　節有ｵｲﾙ着色</t>
    <rPh sb="9" eb="10">
      <t>フシ</t>
    </rPh>
    <rPh sb="10" eb="11">
      <t>アリ</t>
    </rPh>
    <rPh sb="14" eb="16">
      <t>チャクショク</t>
    </rPh>
    <phoneticPr fontId="9"/>
  </si>
  <si>
    <t>株式会社ナインスタイル御中</t>
    <rPh sb="0" eb="2">
      <t>カブシキ</t>
    </rPh>
    <rPh sb="2" eb="4">
      <t>カイシャ</t>
    </rPh>
    <rPh sb="11" eb="13">
      <t>オンチュウ</t>
    </rPh>
    <phoneticPr fontId="9"/>
  </si>
  <si>
    <t>1.66㎡</t>
    <phoneticPr fontId="9"/>
  </si>
  <si>
    <t>アッシュﾕﾆﾗｽﾃｯｸｵｲﾙ仕上げ</t>
    <rPh sb="14" eb="16">
      <t>シア</t>
    </rPh>
    <phoneticPr fontId="9"/>
  </si>
  <si>
    <t>1.63㎡</t>
    <phoneticPr fontId="9"/>
  </si>
  <si>
    <t>5640/㎡</t>
    <phoneticPr fontId="9"/>
  </si>
  <si>
    <t>5540/㎡</t>
    <phoneticPr fontId="9"/>
  </si>
  <si>
    <t>5900/㎡</t>
    <phoneticPr fontId="9"/>
  </si>
  <si>
    <t>3800/㎡</t>
    <phoneticPr fontId="9"/>
  </si>
  <si>
    <t>ﾊﾞｰチﾕﾆ　UV艶消し塗装</t>
    <rPh sb="9" eb="11">
      <t>ツヤケ</t>
    </rPh>
    <rPh sb="12" eb="14">
      <t>トソウ</t>
    </rPh>
    <phoneticPr fontId="9"/>
  </si>
  <si>
    <t>標準ﾊﾟﾈﾙ</t>
    <rPh sb="0" eb="2">
      <t>ヒョウジュン</t>
    </rPh>
    <phoneticPr fontId="9"/>
  </si>
  <si>
    <t>ｻｲﾄﾞﾊﾟﾈﾙ</t>
    <phoneticPr fontId="9"/>
  </si>
  <si>
    <t>パネルーバー</t>
    <phoneticPr fontId="9"/>
  </si>
  <si>
    <t>組</t>
    <rPh sb="0" eb="1">
      <t>クミ</t>
    </rPh>
    <phoneticPr fontId="9"/>
  </si>
  <si>
    <t>株式会社ＥＤＧＥ</t>
    <rPh sb="0" eb="2">
      <t>カブシキ</t>
    </rPh>
    <rPh sb="2" eb="4">
      <t>カイシャ</t>
    </rPh>
    <phoneticPr fontId="9"/>
  </si>
  <si>
    <t>区分</t>
    <rPh sb="0" eb="2">
      <t>クブン</t>
    </rPh>
    <phoneticPr fontId="9"/>
  </si>
  <si>
    <t>東北地区</t>
    <rPh sb="0" eb="2">
      <t>トウホク</t>
    </rPh>
    <rPh sb="2" eb="4">
      <t>チク</t>
    </rPh>
    <phoneticPr fontId="9"/>
  </si>
  <si>
    <t>関東甲信越地区</t>
    <rPh sb="0" eb="2">
      <t>カントウ</t>
    </rPh>
    <rPh sb="2" eb="5">
      <t>コウシンエツ</t>
    </rPh>
    <rPh sb="5" eb="7">
      <t>チク</t>
    </rPh>
    <phoneticPr fontId="9"/>
  </si>
  <si>
    <t>中部北陸地区</t>
    <rPh sb="0" eb="2">
      <t>チュウブ</t>
    </rPh>
    <rPh sb="2" eb="4">
      <t>ホクリク</t>
    </rPh>
    <rPh sb="4" eb="6">
      <t>チク</t>
    </rPh>
    <phoneticPr fontId="9"/>
  </si>
  <si>
    <t>近畿地区</t>
    <rPh sb="0" eb="2">
      <t>キンキ</t>
    </rPh>
    <rPh sb="2" eb="4">
      <t>チク</t>
    </rPh>
    <phoneticPr fontId="9"/>
  </si>
  <si>
    <t>中国地区</t>
    <rPh sb="0" eb="2">
      <t>チュウゴク</t>
    </rPh>
    <rPh sb="2" eb="4">
      <t>チク</t>
    </rPh>
    <phoneticPr fontId="9"/>
  </si>
  <si>
    <t>四国地区</t>
    <rPh sb="0" eb="2">
      <t>シコク</t>
    </rPh>
    <rPh sb="2" eb="4">
      <t>チク</t>
    </rPh>
    <phoneticPr fontId="9"/>
  </si>
  <si>
    <t>九州北部地区</t>
    <rPh sb="0" eb="2">
      <t>キュウシュウ</t>
    </rPh>
    <rPh sb="2" eb="4">
      <t>ホクブ</t>
    </rPh>
    <rPh sb="4" eb="6">
      <t>チク</t>
    </rPh>
    <phoneticPr fontId="9"/>
  </si>
  <si>
    <t>九州南部地区</t>
    <rPh sb="0" eb="2">
      <t>キュウシュウ</t>
    </rPh>
    <rPh sb="2" eb="4">
      <t>ナンブ</t>
    </rPh>
    <rPh sb="4" eb="6">
      <t>チク</t>
    </rPh>
    <phoneticPr fontId="9"/>
  </si>
  <si>
    <t>福島</t>
    <rPh sb="0" eb="2">
      <t>フクシマ</t>
    </rPh>
    <phoneticPr fontId="9"/>
  </si>
  <si>
    <t>群馬</t>
    <rPh sb="0" eb="2">
      <t>グンマ</t>
    </rPh>
    <phoneticPr fontId="9"/>
  </si>
  <si>
    <t>福井</t>
    <rPh sb="0" eb="2">
      <t>フクイ</t>
    </rPh>
    <phoneticPr fontId="9"/>
  </si>
  <si>
    <t>滋賀</t>
    <rPh sb="0" eb="2">
      <t>シガ</t>
    </rPh>
    <phoneticPr fontId="9"/>
  </si>
  <si>
    <t>鳥取</t>
    <rPh sb="0" eb="2">
      <t>トットリ</t>
    </rPh>
    <phoneticPr fontId="9"/>
  </si>
  <si>
    <t>香川</t>
    <rPh sb="0" eb="2">
      <t>カガワ</t>
    </rPh>
    <phoneticPr fontId="9"/>
  </si>
  <si>
    <t>福岡</t>
    <rPh sb="0" eb="2">
      <t>フクオカ</t>
    </rPh>
    <phoneticPr fontId="9"/>
  </si>
  <si>
    <t>宮崎</t>
    <rPh sb="0" eb="2">
      <t>ミヤザキ</t>
    </rPh>
    <phoneticPr fontId="9"/>
  </si>
  <si>
    <t>栃木</t>
    <rPh sb="0" eb="2">
      <t>トチギ</t>
    </rPh>
    <phoneticPr fontId="9"/>
  </si>
  <si>
    <t>石川</t>
    <rPh sb="0" eb="2">
      <t>イシカワ</t>
    </rPh>
    <phoneticPr fontId="9"/>
  </si>
  <si>
    <t>京都</t>
    <rPh sb="0" eb="2">
      <t>キョウト</t>
    </rPh>
    <phoneticPr fontId="9"/>
  </si>
  <si>
    <t>島根</t>
    <rPh sb="0" eb="2">
      <t>シマネ</t>
    </rPh>
    <phoneticPr fontId="9"/>
  </si>
  <si>
    <t>愛媛</t>
    <rPh sb="0" eb="2">
      <t>エヒメ</t>
    </rPh>
    <phoneticPr fontId="9"/>
  </si>
  <si>
    <t>佐賀</t>
    <rPh sb="0" eb="2">
      <t>サガ</t>
    </rPh>
    <phoneticPr fontId="9"/>
  </si>
  <si>
    <t>鹿児島</t>
    <rPh sb="0" eb="3">
      <t>カゴシマ</t>
    </rPh>
    <phoneticPr fontId="9"/>
  </si>
  <si>
    <t>茨城</t>
    <rPh sb="0" eb="2">
      <t>イバラギ</t>
    </rPh>
    <phoneticPr fontId="9"/>
  </si>
  <si>
    <t>富山</t>
    <rPh sb="0" eb="2">
      <t>トヤマ</t>
    </rPh>
    <phoneticPr fontId="9"/>
  </si>
  <si>
    <t>大阪</t>
    <rPh sb="0" eb="2">
      <t>オオサカ</t>
    </rPh>
    <phoneticPr fontId="9"/>
  </si>
  <si>
    <t>岡山</t>
    <rPh sb="0" eb="2">
      <t>オカヤマ</t>
    </rPh>
    <phoneticPr fontId="9"/>
  </si>
  <si>
    <t>高知</t>
    <rPh sb="0" eb="2">
      <t>コウチ</t>
    </rPh>
    <phoneticPr fontId="9"/>
  </si>
  <si>
    <t>長崎</t>
    <rPh sb="0" eb="2">
      <t>ナガサキ</t>
    </rPh>
    <phoneticPr fontId="9"/>
  </si>
  <si>
    <t>沖縄</t>
    <rPh sb="0" eb="2">
      <t>オキナワ</t>
    </rPh>
    <phoneticPr fontId="9"/>
  </si>
  <si>
    <t>埼玉</t>
    <rPh sb="0" eb="2">
      <t>サイタマ</t>
    </rPh>
    <phoneticPr fontId="9"/>
  </si>
  <si>
    <t>岐阜</t>
    <rPh sb="0" eb="2">
      <t>ギフ</t>
    </rPh>
    <phoneticPr fontId="9"/>
  </si>
  <si>
    <t>兵庫</t>
    <rPh sb="0" eb="2">
      <t>ヒョウゴ</t>
    </rPh>
    <phoneticPr fontId="9"/>
  </si>
  <si>
    <t>広島</t>
    <phoneticPr fontId="9"/>
  </si>
  <si>
    <t>徳島</t>
    <rPh sb="0" eb="2">
      <t>トクシマ</t>
    </rPh>
    <phoneticPr fontId="9"/>
  </si>
  <si>
    <t>熊本</t>
    <rPh sb="0" eb="2">
      <t>クマモト</t>
    </rPh>
    <phoneticPr fontId="9"/>
  </si>
  <si>
    <t>千葉</t>
    <rPh sb="0" eb="2">
      <t>チバ</t>
    </rPh>
    <phoneticPr fontId="9"/>
  </si>
  <si>
    <t>静岡</t>
    <rPh sb="0" eb="2">
      <t>シズオカ</t>
    </rPh>
    <phoneticPr fontId="9"/>
  </si>
  <si>
    <t>奈良</t>
    <rPh sb="0" eb="2">
      <t>ナラ</t>
    </rPh>
    <phoneticPr fontId="9"/>
  </si>
  <si>
    <t>山口</t>
    <rPh sb="0" eb="2">
      <t>ヤマグチ</t>
    </rPh>
    <phoneticPr fontId="9"/>
  </si>
  <si>
    <t>大分</t>
    <rPh sb="0" eb="2">
      <t>オオイタ</t>
    </rPh>
    <phoneticPr fontId="9"/>
  </si>
  <si>
    <t>東京</t>
    <rPh sb="0" eb="2">
      <t>トウキョウ</t>
    </rPh>
    <phoneticPr fontId="9"/>
  </si>
  <si>
    <t>愛知</t>
    <rPh sb="0" eb="2">
      <t>アイチ</t>
    </rPh>
    <phoneticPr fontId="9"/>
  </si>
  <si>
    <t>和歌山</t>
    <rPh sb="0" eb="3">
      <t>ワカヤマ</t>
    </rPh>
    <phoneticPr fontId="9"/>
  </si>
  <si>
    <t>神奈川</t>
    <rPh sb="0" eb="3">
      <t>カナガワ</t>
    </rPh>
    <phoneticPr fontId="9"/>
  </si>
  <si>
    <t>三重</t>
    <rPh sb="0" eb="2">
      <t>ミエ</t>
    </rPh>
    <phoneticPr fontId="9"/>
  </si>
  <si>
    <t>新潟</t>
    <rPh sb="0" eb="2">
      <t>ニイガタ</t>
    </rPh>
    <phoneticPr fontId="9"/>
  </si>
  <si>
    <t>山梨</t>
    <rPh sb="0" eb="2">
      <t>ヤマナシ</t>
    </rPh>
    <phoneticPr fontId="9"/>
  </si>
  <si>
    <t>長野</t>
    <rPh sb="0" eb="2">
      <t>ナガノ</t>
    </rPh>
    <phoneticPr fontId="9"/>
  </si>
  <si>
    <t>建具本体1個</t>
    <rPh sb="0" eb="2">
      <t>タテグ</t>
    </rPh>
    <rPh sb="2" eb="4">
      <t>ホンタイ</t>
    </rPh>
    <rPh sb="5" eb="6">
      <t>コ</t>
    </rPh>
    <phoneticPr fontId="9"/>
  </si>
  <si>
    <t>建具枠1個</t>
    <rPh sb="0" eb="2">
      <t>タテグ</t>
    </rPh>
    <rPh sb="2" eb="3">
      <t>ワク</t>
    </rPh>
    <rPh sb="4" eb="5">
      <t>コ</t>
    </rPh>
    <phoneticPr fontId="9"/>
  </si>
  <si>
    <t>建具ｾｯﾄ1個（2連以上除く）</t>
    <rPh sb="0" eb="2">
      <t>タテグ</t>
    </rPh>
    <rPh sb="6" eb="7">
      <t>コ</t>
    </rPh>
    <rPh sb="9" eb="10">
      <t>レン</t>
    </rPh>
    <rPh sb="10" eb="12">
      <t>イジョウ</t>
    </rPh>
    <rPh sb="12" eb="13">
      <t>ノゾ</t>
    </rPh>
    <phoneticPr fontId="9"/>
  </si>
  <si>
    <t>造作（幅木)1ｹｰｽ</t>
    <rPh sb="0" eb="2">
      <t>ゾウサク</t>
    </rPh>
    <rPh sb="3" eb="5">
      <t>ハバキ</t>
    </rPh>
    <phoneticPr fontId="9"/>
  </si>
  <si>
    <t>ｶﾌｪタイプ</t>
    <phoneticPr fontId="9"/>
  </si>
  <si>
    <t>土間タイプ</t>
    <rPh sb="0" eb="2">
      <t>ドマ</t>
    </rPh>
    <phoneticPr fontId="9"/>
  </si>
  <si>
    <t>平屋タイプ</t>
    <rPh sb="0" eb="2">
      <t>ヒラヤ</t>
    </rPh>
    <phoneticPr fontId="9"/>
  </si>
  <si>
    <t>中庭タイプ</t>
    <rPh sb="0" eb="2">
      <t>ナカニワ</t>
    </rPh>
    <phoneticPr fontId="9"/>
  </si>
  <si>
    <t>ﾌﾛｰﾘﾝｸﾞ1束</t>
    <rPh sb="8" eb="9">
      <t>ソク</t>
    </rPh>
    <phoneticPr fontId="9"/>
  </si>
  <si>
    <t>西濃運輸　　路線便</t>
    <rPh sb="0" eb="2">
      <t>セイノウ</t>
    </rPh>
    <rPh sb="2" eb="4">
      <t>ウンユ</t>
    </rPh>
    <rPh sb="6" eb="8">
      <t>ロセン</t>
    </rPh>
    <rPh sb="8" eb="9">
      <t>ビン</t>
    </rPh>
    <phoneticPr fontId="9"/>
  </si>
  <si>
    <t>現場直送運賃表</t>
    <rPh sb="0" eb="2">
      <t>ゲンバ</t>
    </rPh>
    <rPh sb="2" eb="4">
      <t>チョクソウ</t>
    </rPh>
    <rPh sb="4" eb="6">
      <t>ウンチン</t>
    </rPh>
    <rPh sb="6" eb="7">
      <t>ヒョウ</t>
    </rPh>
    <phoneticPr fontId="9"/>
  </si>
  <si>
    <t>造作家具</t>
    <rPh sb="0" eb="2">
      <t>ゾウサク</t>
    </rPh>
    <rPh sb="2" eb="4">
      <t>カグ</t>
    </rPh>
    <phoneticPr fontId="9"/>
  </si>
  <si>
    <t>412 ｘ2</t>
    <phoneticPr fontId="9"/>
  </si>
  <si>
    <t>LＯHW-163ARHⅡ</t>
    <phoneticPr fontId="3"/>
  </si>
  <si>
    <t>LＯHW-163ALHⅡ</t>
    <phoneticPr fontId="3"/>
  </si>
  <si>
    <t>LHW-163FLHⅡ</t>
    <phoneticPr fontId="3"/>
  </si>
  <si>
    <t>金具◇＝</t>
    <phoneticPr fontId="9"/>
  </si>
  <si>
    <t>表面ｼｰﾄ柄□□＝</t>
    <phoneticPr fontId="9"/>
  </si>
  <si>
    <t>LHW-172AZHⅡ</t>
    <phoneticPr fontId="3"/>
  </si>
  <si>
    <t>LHW-163ARHⅡ</t>
    <phoneticPr fontId="3"/>
  </si>
  <si>
    <t>LHW-163FRHⅡ</t>
    <phoneticPr fontId="3"/>
  </si>
  <si>
    <t>377ｘ2</t>
    <phoneticPr fontId="9"/>
  </si>
  <si>
    <t>LHW-163ＦRHOⅡ</t>
    <phoneticPr fontId="3"/>
  </si>
  <si>
    <t>LHW-163ALHⅡ</t>
    <phoneticPr fontId="3"/>
  </si>
  <si>
    <t>金具◇＝B(ﾌﾞﾗｯｸ)：W(ﾎﾜｲﾄ)：N（ﾆｯｹﾙ)　　表面ｼｰﾄ柄□□＝41(ﾎﾜｲﾄ)：63(ｸﾞﾚｲ）　より選択下さい。</t>
    <phoneticPr fontId="9"/>
  </si>
  <si>
    <t>2020.4.1改定</t>
    <rPh sb="8" eb="10">
      <t>カイテイ</t>
    </rPh>
    <phoneticPr fontId="9"/>
  </si>
  <si>
    <t>H30年10月現在</t>
    <rPh sb="3" eb="4">
      <t>ネン</t>
    </rPh>
    <rPh sb="6" eb="7">
      <t>ガツ</t>
    </rPh>
    <rPh sb="7" eb="9">
      <t>ゲンザイ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</si>
</sst>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HG丸ｺﾞｼｯｸM-PRO"/>
      <family val="3"/>
      <charset val="128"/>
    </font>
    <font>
      <sz val="6"/>
      <name val="ＭＳ Ｐゴシック"/>
      <family val="3"/>
      <charset val="128"/>
    </font>
    <font>
      <sz val="18"/>
      <name val="HG丸ｺﾞｼｯｸM-PRO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color theme="1"/>
      <name val="HG丸ｺﾞｼｯｸM-PRO"/>
      <family val="3"/>
      <charset val="128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8"/>
      <name val="HGｺﾞｼｯｸE"/>
      <family val="3"/>
      <charset val="128"/>
    </font>
    <font>
      <sz val="16"/>
      <name val="HGSｺﾞｼｯｸE"/>
      <family val="3"/>
      <charset val="128"/>
    </font>
    <font>
      <sz val="18"/>
      <name val="HGSｺﾞｼｯｸE"/>
      <family val="3"/>
      <charset val="128"/>
    </font>
    <font>
      <sz val="16"/>
      <color theme="1"/>
      <name val="HGｺﾞｼｯｸE"/>
      <family val="3"/>
      <charset val="128"/>
    </font>
    <font>
      <b/>
      <sz val="22"/>
      <name val="HGｺﾞｼｯｸE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HGPｺﾞｼｯｸE"/>
      <family val="3"/>
      <charset val="128"/>
    </font>
    <font>
      <sz val="16"/>
      <color theme="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6"/>
      <name val="HG丸ｺﾞｼｯｸM-PRO"/>
      <family val="3"/>
      <charset val="128"/>
    </font>
    <font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8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double">
        <color auto="1"/>
      </top>
      <bottom/>
      <diagonal/>
    </border>
    <border>
      <left style="hair">
        <color indexed="64"/>
      </left>
      <right style="hair">
        <color indexed="64"/>
      </right>
      <top style="double">
        <color auto="1"/>
      </top>
      <bottom/>
      <diagonal/>
    </border>
    <border>
      <left style="hair">
        <color indexed="64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/>
      <diagonal/>
    </border>
    <border>
      <left/>
      <right style="thin">
        <color indexed="64"/>
      </right>
      <top style="double">
        <color auto="1"/>
      </top>
      <bottom/>
      <diagonal/>
    </border>
    <border>
      <left/>
      <right style="medium">
        <color indexed="64"/>
      </right>
      <top style="double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/>
      <right style="medium">
        <color indexed="64"/>
      </right>
      <top style="hair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0">
      <alignment vertical="center"/>
    </xf>
  </cellStyleXfs>
  <cellXfs count="862">
    <xf numFmtId="0" fontId="0" fillId="0" borderId="0" xfId="0">
      <alignment vertical="center"/>
    </xf>
    <xf numFmtId="0" fontId="0" fillId="0" borderId="0" xfId="0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4" fillId="0" borderId="0" xfId="3" applyFont="1" applyBorder="1" applyAlignment="1">
      <alignment vertical="center"/>
    </xf>
    <xf numFmtId="0" fontId="4" fillId="0" borderId="0" xfId="3" applyNumberFormat="1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9" xfId="0" applyFont="1" applyFill="1" applyBorder="1" applyAlignment="1"/>
    <xf numFmtId="0" fontId="5" fillId="0" borderId="57" xfId="0" applyFont="1" applyFill="1" applyBorder="1" applyAlignment="1"/>
    <xf numFmtId="0" fontId="4" fillId="0" borderId="47" xfId="3" applyFont="1" applyBorder="1" applyAlignment="1">
      <alignment vertical="center"/>
    </xf>
    <xf numFmtId="0" fontId="4" fillId="0" borderId="53" xfId="3" applyFont="1" applyBorder="1" applyAlignment="1">
      <alignment vertical="center"/>
    </xf>
    <xf numFmtId="0" fontId="7" fillId="0" borderId="37" xfId="6" applyFont="1" applyFill="1" applyBorder="1" applyAlignment="1">
      <alignment shrinkToFit="1"/>
    </xf>
    <xf numFmtId="0" fontId="7" fillId="0" borderId="8" xfId="6" applyFont="1" applyFill="1" applyBorder="1" applyAlignment="1"/>
    <xf numFmtId="0" fontId="7" fillId="0" borderId="1" xfId="6" applyFont="1" applyFill="1" applyBorder="1" applyAlignment="1"/>
    <xf numFmtId="0" fontId="7" fillId="0" borderId="31" xfId="6" applyFont="1" applyFill="1" applyBorder="1" applyAlignment="1"/>
    <xf numFmtId="0" fontId="7" fillId="0" borderId="8" xfId="6" applyFont="1" applyFill="1" applyBorder="1" applyAlignment="1">
      <alignment horizontal="center" shrinkToFit="1"/>
    </xf>
    <xf numFmtId="38" fontId="7" fillId="0" borderId="8" xfId="4" applyFont="1" applyFill="1" applyBorder="1" applyAlignment="1"/>
    <xf numFmtId="0" fontId="7" fillId="0" borderId="12" xfId="6" applyFont="1" applyFill="1" applyBorder="1" applyAlignment="1"/>
    <xf numFmtId="0" fontId="7" fillId="0" borderId="10" xfId="6" applyFont="1" applyFill="1" applyBorder="1" applyAlignment="1"/>
    <xf numFmtId="0" fontId="7" fillId="0" borderId="36" xfId="6" applyFont="1" applyFill="1" applyBorder="1" applyAlignment="1"/>
    <xf numFmtId="0" fontId="7" fillId="0" borderId="12" xfId="6" applyFont="1" applyFill="1" applyBorder="1" applyAlignment="1">
      <alignment horizontal="center" shrinkToFit="1"/>
    </xf>
    <xf numFmtId="38" fontId="7" fillId="0" borderId="12" xfId="4" applyFont="1" applyFill="1" applyBorder="1" applyAlignment="1"/>
    <xf numFmtId="0" fontId="7" fillId="0" borderId="13" xfId="6" applyFont="1" applyFill="1" applyBorder="1" applyAlignment="1">
      <alignment horizontal="right"/>
    </xf>
    <xf numFmtId="0" fontId="5" fillId="0" borderId="9" xfId="6" applyFont="1" applyFill="1" applyBorder="1" applyAlignment="1"/>
    <xf numFmtId="0" fontId="7" fillId="0" borderId="7" xfId="6" applyFont="1" applyFill="1" applyBorder="1" applyAlignment="1"/>
    <xf numFmtId="0" fontId="7" fillId="0" borderId="42" xfId="6" applyFont="1" applyFill="1" applyBorder="1" applyAlignment="1"/>
    <xf numFmtId="0" fontId="7" fillId="0" borderId="17" xfId="6" applyFont="1" applyFill="1" applyBorder="1" applyAlignment="1">
      <alignment horizontal="center" shrinkToFit="1"/>
    </xf>
    <xf numFmtId="38" fontId="7" fillId="0" borderId="17" xfId="4" applyFont="1" applyFill="1" applyBorder="1" applyAlignment="1"/>
    <xf numFmtId="0" fontId="5" fillId="0" borderId="16" xfId="6" applyFont="1" applyFill="1" applyBorder="1" applyAlignment="1">
      <alignment horizontal="left"/>
    </xf>
    <xf numFmtId="0" fontId="8" fillId="0" borderId="88" xfId="0" applyFont="1" applyFill="1" applyBorder="1" applyAlignment="1">
      <alignment shrinkToFit="1"/>
    </xf>
    <xf numFmtId="0" fontId="5" fillId="0" borderId="84" xfId="0" applyFont="1" applyFill="1" applyBorder="1" applyAlignment="1"/>
    <xf numFmtId="0" fontId="5" fillId="0" borderId="1" xfId="0" applyFont="1" applyFill="1" applyBorder="1" applyAlignment="1"/>
    <xf numFmtId="0" fontId="5" fillId="0" borderId="2" xfId="0" applyFont="1" applyFill="1" applyBorder="1" applyAlignment="1"/>
    <xf numFmtId="0" fontId="8" fillId="0" borderId="16" xfId="0" applyFont="1" applyFill="1" applyBorder="1" applyAlignment="1">
      <alignment horizontal="center" shrinkToFit="1"/>
    </xf>
    <xf numFmtId="0" fontId="5" fillId="0" borderId="13" xfId="0" applyFont="1" applyFill="1" applyBorder="1" applyAlignment="1">
      <alignment horizontal="right"/>
    </xf>
    <xf numFmtId="0" fontId="5" fillId="0" borderId="10" xfId="0" applyFont="1" applyFill="1" applyBorder="1" applyAlignment="1"/>
    <xf numFmtId="0" fontId="5" fillId="0" borderId="11" xfId="0" applyFont="1" applyFill="1" applyBorder="1" applyAlignment="1"/>
    <xf numFmtId="0" fontId="5" fillId="0" borderId="12" xfId="0" applyFont="1" applyFill="1" applyBorder="1" applyAlignment="1">
      <alignment horizontal="center" shrinkToFit="1"/>
    </xf>
    <xf numFmtId="38" fontId="5" fillId="0" borderId="9" xfId="4" applyFont="1" applyFill="1" applyBorder="1" applyAlignment="1"/>
    <xf numFmtId="0" fontId="5" fillId="0" borderId="82" xfId="0" applyFont="1" applyFill="1" applyBorder="1" applyAlignment="1"/>
    <xf numFmtId="0" fontId="5" fillId="0" borderId="9" xfId="0" applyFont="1" applyFill="1" applyBorder="1" applyAlignment="1">
      <alignment horizontal="center" shrinkToFit="1"/>
    </xf>
    <xf numFmtId="0" fontId="7" fillId="0" borderId="89" xfId="0" applyFont="1" applyFill="1" applyBorder="1" applyAlignment="1">
      <alignment horizontal="right"/>
    </xf>
    <xf numFmtId="0" fontId="5" fillId="0" borderId="12" xfId="0" applyFont="1" applyFill="1" applyBorder="1" applyAlignment="1"/>
    <xf numFmtId="0" fontId="7" fillId="0" borderId="90" xfId="0" applyFont="1" applyFill="1" applyBorder="1" applyAlignment="1">
      <alignment horizontal="right"/>
    </xf>
    <xf numFmtId="0" fontId="5" fillId="0" borderId="91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57" xfId="0" applyFont="1" applyFill="1" applyBorder="1" applyAlignment="1">
      <alignment horizontal="center" shrinkToFit="1"/>
    </xf>
    <xf numFmtId="0" fontId="6" fillId="0" borderId="88" xfId="0" applyFont="1" applyFill="1" applyBorder="1" applyAlignment="1">
      <alignment shrinkToFit="1"/>
    </xf>
    <xf numFmtId="0" fontId="6" fillId="0" borderId="16" xfId="0" applyFont="1" applyFill="1" applyBorder="1" applyAlignment="1">
      <alignment horizontal="left"/>
    </xf>
    <xf numFmtId="0" fontId="7" fillId="0" borderId="84" xfId="0" applyFont="1" applyFill="1" applyBorder="1" applyAlignment="1"/>
    <xf numFmtId="0" fontId="7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3" xfId="0" applyFont="1" applyFill="1" applyBorder="1" applyAlignment="1">
      <alignment horizontal="right"/>
    </xf>
    <xf numFmtId="0" fontId="7" fillId="0" borderId="9" xfId="0" applyFont="1" applyFill="1" applyBorder="1" applyAlignment="1"/>
    <xf numFmtId="0" fontId="7" fillId="0" borderId="14" xfId="0" applyFont="1" applyFill="1" applyBorder="1" applyAlignment="1"/>
    <xf numFmtId="0" fontId="7" fillId="0" borderId="10" xfId="0" applyFont="1" applyFill="1" applyBorder="1" applyAlignment="1"/>
    <xf numFmtId="0" fontId="7" fillId="0" borderId="11" xfId="0" applyFont="1" applyFill="1" applyBorder="1" applyAlignment="1"/>
    <xf numFmtId="0" fontId="7" fillId="0" borderId="12" xfId="0" applyFont="1" applyFill="1" applyBorder="1" applyAlignment="1">
      <alignment horizontal="center" shrinkToFit="1"/>
    </xf>
    <xf numFmtId="0" fontId="7" fillId="0" borderId="9" xfId="0" applyFont="1" applyFill="1" applyBorder="1" applyAlignment="1">
      <alignment horizontal="left"/>
    </xf>
    <xf numFmtId="0" fontId="7" fillId="0" borderId="82" xfId="0" applyFont="1" applyFill="1" applyBorder="1" applyAlignment="1"/>
    <xf numFmtId="0" fontId="7" fillId="0" borderId="9" xfId="0" applyFont="1" applyFill="1" applyBorder="1" applyAlignment="1">
      <alignment horizontal="center" shrinkToFit="1"/>
    </xf>
    <xf numFmtId="0" fontId="7" fillId="0" borderId="12" xfId="0" applyFont="1" applyFill="1" applyBorder="1" applyAlignment="1"/>
    <xf numFmtId="0" fontId="7" fillId="0" borderId="61" xfId="0" applyFont="1" applyFill="1" applyBorder="1" applyAlignment="1"/>
    <xf numFmtId="0" fontId="7" fillId="0" borderId="91" xfId="0" applyFont="1" applyFill="1" applyBorder="1" applyAlignment="1"/>
    <xf numFmtId="0" fontId="7" fillId="0" borderId="3" xfId="0" applyFont="1" applyFill="1" applyBorder="1" applyAlignment="1"/>
    <xf numFmtId="0" fontId="7" fillId="0" borderId="4" xfId="0" applyFont="1" applyFill="1" applyBorder="1" applyAlignment="1"/>
    <xf numFmtId="0" fontId="7" fillId="0" borderId="57" xfId="0" applyFont="1" applyFill="1" applyBorder="1" applyAlignment="1">
      <alignment horizontal="center" shrinkToFit="1"/>
    </xf>
    <xf numFmtId="38" fontId="5" fillId="0" borderId="6" xfId="4" applyFont="1" applyFill="1" applyBorder="1" applyAlignment="1"/>
    <xf numFmtId="0" fontId="8" fillId="0" borderId="88" xfId="0" applyFont="1" applyFill="1" applyBorder="1" applyAlignment="1"/>
    <xf numFmtId="0" fontId="7" fillId="0" borderId="92" xfId="0" applyFont="1" applyFill="1" applyBorder="1" applyAlignment="1">
      <alignment horizontal="right"/>
    </xf>
    <xf numFmtId="0" fontId="5" fillId="0" borderId="93" xfId="0" applyFont="1" applyFill="1" applyBorder="1" applyAlignment="1"/>
    <xf numFmtId="0" fontId="5" fillId="0" borderId="94" xfId="0" applyFont="1" applyFill="1" applyBorder="1" applyAlignment="1"/>
    <xf numFmtId="0" fontId="5" fillId="0" borderId="95" xfId="0" applyFont="1" applyFill="1" applyBorder="1" applyAlignment="1"/>
    <xf numFmtId="0" fontId="5" fillId="0" borderId="96" xfId="0" applyFont="1" applyFill="1" applyBorder="1" applyAlignment="1"/>
    <xf numFmtId="0" fontId="5" fillId="0" borderId="97" xfId="0" applyFont="1" applyFill="1" applyBorder="1" applyAlignment="1">
      <alignment horizontal="center" shrinkToFit="1"/>
    </xf>
    <xf numFmtId="0" fontId="5" fillId="0" borderId="21" xfId="0" applyFont="1" applyFill="1" applyBorder="1" applyAlignment="1"/>
    <xf numFmtId="0" fontId="5" fillId="0" borderId="63" xfId="0" applyFont="1" applyFill="1" applyBorder="1" applyAlignment="1"/>
    <xf numFmtId="0" fontId="5" fillId="0" borderId="86" xfId="0" applyFont="1" applyFill="1" applyBorder="1" applyAlignment="1"/>
    <xf numFmtId="0" fontId="5" fillId="0" borderId="0" xfId="0" applyFont="1" applyFill="1" applyBorder="1" applyAlignment="1"/>
    <xf numFmtId="0" fontId="6" fillId="0" borderId="37" xfId="0" applyFont="1" applyFill="1" applyBorder="1" applyAlignment="1">
      <alignment horizontal="left"/>
    </xf>
    <xf numFmtId="0" fontId="6" fillId="0" borderId="88" xfId="0" applyFont="1" applyFill="1" applyBorder="1" applyAlignment="1"/>
    <xf numFmtId="0" fontId="7" fillId="0" borderId="17" xfId="0" applyFont="1" applyFill="1" applyBorder="1" applyAlignment="1"/>
    <xf numFmtId="0" fontId="6" fillId="0" borderId="8" xfId="0" applyFont="1" applyFill="1" applyBorder="1" applyAlignment="1">
      <alignment horizontal="center" shrinkToFit="1"/>
    </xf>
    <xf numFmtId="0" fontId="7" fillId="0" borderId="61" xfId="0" applyFont="1" applyFill="1" applyBorder="1" applyAlignment="1">
      <alignment horizontal="center" shrinkToFit="1"/>
    </xf>
    <xf numFmtId="0" fontId="0" fillId="0" borderId="22" xfId="0" applyBorder="1">
      <alignment vertical="center"/>
    </xf>
    <xf numFmtId="0" fontId="0" fillId="0" borderId="74" xfId="0" applyBorder="1">
      <alignment vertical="center"/>
    </xf>
    <xf numFmtId="38" fontId="13" fillId="0" borderId="12" xfId="2" applyFont="1" applyFill="1" applyBorder="1" applyAlignment="1">
      <alignment vertical="center"/>
    </xf>
    <xf numFmtId="38" fontId="12" fillId="0" borderId="12" xfId="2" applyFont="1" applyFill="1" applyBorder="1" applyAlignment="1">
      <alignment vertical="center"/>
    </xf>
    <xf numFmtId="38" fontId="12" fillId="0" borderId="61" xfId="2" applyFont="1" applyFill="1" applyBorder="1" applyAlignment="1">
      <alignment vertical="center"/>
    </xf>
    <xf numFmtId="0" fontId="0" fillId="0" borderId="33" xfId="0" applyBorder="1">
      <alignment vertical="center"/>
    </xf>
    <xf numFmtId="0" fontId="0" fillId="0" borderId="27" xfId="0" applyBorder="1">
      <alignment vertical="center"/>
    </xf>
    <xf numFmtId="0" fontId="6" fillId="0" borderId="55" xfId="1" applyFont="1" applyFill="1" applyBorder="1" applyAlignment="1">
      <alignment vertical="center"/>
    </xf>
    <xf numFmtId="0" fontId="6" fillId="0" borderId="62" xfId="1" applyFont="1" applyFill="1" applyBorder="1" applyAlignment="1">
      <alignment horizontal="center" vertical="center"/>
    </xf>
    <xf numFmtId="0" fontId="6" fillId="0" borderId="21" xfId="1" applyFont="1" applyFill="1" applyBorder="1" applyAlignment="1">
      <alignment horizontal="center" vertical="center"/>
    </xf>
    <xf numFmtId="0" fontId="6" fillId="0" borderId="73" xfId="1" applyFont="1" applyFill="1" applyBorder="1" applyAlignment="1">
      <alignment horizontal="center" vertical="center"/>
    </xf>
    <xf numFmtId="0" fontId="6" fillId="0" borderId="66" xfId="1" applyFont="1" applyFill="1" applyBorder="1" applyAlignment="1">
      <alignment horizontal="center" vertical="center"/>
    </xf>
    <xf numFmtId="0" fontId="6" fillId="0" borderId="40" xfId="1" applyFont="1" applyFill="1" applyBorder="1" applyAlignment="1">
      <alignment horizontal="center" vertical="center"/>
    </xf>
    <xf numFmtId="0" fontId="7" fillId="0" borderId="29" xfId="6" applyFont="1" applyFill="1" applyBorder="1" applyAlignment="1">
      <alignment shrinkToFit="1"/>
    </xf>
    <xf numFmtId="0" fontId="5" fillId="0" borderId="5" xfId="6" applyFont="1" applyFill="1" applyBorder="1" applyAlignment="1">
      <alignment horizontal="left"/>
    </xf>
    <xf numFmtId="0" fontId="7" fillId="0" borderId="79" xfId="6" applyFont="1" applyFill="1" applyBorder="1" applyAlignment="1">
      <alignment horizontal="center" shrinkToFit="1"/>
    </xf>
    <xf numFmtId="0" fontId="0" fillId="0" borderId="26" xfId="0" applyBorder="1">
      <alignment vertical="center"/>
    </xf>
    <xf numFmtId="0" fontId="7" fillId="0" borderId="37" xfId="6" applyFont="1" applyFill="1" applyBorder="1" applyAlignment="1">
      <alignment horizontal="left"/>
    </xf>
    <xf numFmtId="0" fontId="5" fillId="0" borderId="16" xfId="6" applyFont="1" applyFill="1" applyBorder="1" applyAlignment="1"/>
    <xf numFmtId="0" fontId="7" fillId="0" borderId="8" xfId="6" applyFont="1" applyFill="1" applyBorder="1" applyAlignment="1">
      <alignment horizontal="center"/>
    </xf>
    <xf numFmtId="0" fontId="0" fillId="0" borderId="28" xfId="0" applyBorder="1">
      <alignment vertical="center"/>
    </xf>
    <xf numFmtId="0" fontId="7" fillId="0" borderId="15" xfId="6" applyFont="1" applyFill="1" applyBorder="1" applyAlignment="1">
      <alignment horizontal="right"/>
    </xf>
    <xf numFmtId="0" fontId="5" fillId="0" borderId="57" xfId="6" applyFont="1" applyFill="1" applyBorder="1" applyAlignment="1"/>
    <xf numFmtId="0" fontId="7" fillId="0" borderId="61" xfId="6" applyFont="1" applyFill="1" applyBorder="1" applyAlignment="1">
      <alignment horizontal="center" shrinkToFit="1"/>
    </xf>
    <xf numFmtId="38" fontId="7" fillId="0" borderId="61" xfId="4" applyFont="1" applyFill="1" applyBorder="1" applyAlignment="1"/>
    <xf numFmtId="0" fontId="0" fillId="0" borderId="25" xfId="0" applyBorder="1">
      <alignment vertical="center"/>
    </xf>
    <xf numFmtId="0" fontId="7" fillId="0" borderId="57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0" fontId="7" fillId="0" borderId="9" xfId="1" applyFont="1" applyFill="1" applyBorder="1" applyAlignment="1">
      <alignment horizontal="center"/>
    </xf>
    <xf numFmtId="0" fontId="7" fillId="0" borderId="6" xfId="1" applyFont="1" applyFill="1" applyBorder="1" applyAlignment="1">
      <alignment horizontal="center"/>
    </xf>
    <xf numFmtId="0" fontId="7" fillId="0" borderId="60" xfId="6" applyFont="1" applyFill="1" applyBorder="1" applyAlignment="1">
      <alignment shrinkToFit="1"/>
    </xf>
    <xf numFmtId="0" fontId="5" fillId="0" borderId="6" xfId="6" applyFont="1" applyFill="1" applyBorder="1" applyAlignment="1">
      <alignment horizontal="left"/>
    </xf>
    <xf numFmtId="0" fontId="0" fillId="0" borderId="41" xfId="0" applyBorder="1">
      <alignment vertical="center"/>
    </xf>
    <xf numFmtId="0" fontId="5" fillId="0" borderId="83" xfId="0" applyFont="1" applyFill="1" applyBorder="1" applyAlignment="1"/>
    <xf numFmtId="0" fontId="5" fillId="0" borderId="18" xfId="0" applyFont="1" applyFill="1" applyBorder="1" applyAlignment="1"/>
    <xf numFmtId="0" fontId="5" fillId="0" borderId="19" xfId="0" applyFont="1" applyFill="1" applyBorder="1" applyAlignment="1"/>
    <xf numFmtId="38" fontId="7" fillId="0" borderId="21" xfId="4" applyFont="1" applyFill="1" applyBorder="1" applyAlignment="1"/>
    <xf numFmtId="0" fontId="7" fillId="0" borderId="16" xfId="1" applyFont="1" applyFill="1" applyBorder="1" applyAlignment="1">
      <alignment horizontal="center"/>
    </xf>
    <xf numFmtId="38" fontId="8" fillId="0" borderId="12" xfId="2" applyFont="1" applyFill="1" applyBorder="1" applyAlignment="1">
      <alignment vertical="center"/>
    </xf>
    <xf numFmtId="38" fontId="13" fillId="0" borderId="61" xfId="2" applyFont="1" applyFill="1" applyBorder="1" applyAlignment="1">
      <alignment vertical="center"/>
    </xf>
    <xf numFmtId="0" fontId="17" fillId="0" borderId="28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25" xfId="0" applyFont="1" applyBorder="1">
      <alignment vertical="center"/>
    </xf>
    <xf numFmtId="0" fontId="7" fillId="0" borderId="99" xfId="0" applyFont="1" applyFill="1" applyBorder="1" applyAlignment="1">
      <alignment horizontal="right"/>
    </xf>
    <xf numFmtId="0" fontId="0" fillId="0" borderId="69" xfId="0" applyBorder="1">
      <alignment vertical="center"/>
    </xf>
    <xf numFmtId="0" fontId="7" fillId="0" borderId="21" xfId="0" applyFont="1" applyFill="1" applyBorder="1" applyAlignment="1"/>
    <xf numFmtId="0" fontId="5" fillId="0" borderId="85" xfId="0" applyFont="1" applyFill="1" applyBorder="1" applyAlignment="1"/>
    <xf numFmtId="0" fontId="5" fillId="0" borderId="62" xfId="0" applyFont="1" applyFill="1" applyBorder="1" applyAlignment="1"/>
    <xf numFmtId="0" fontId="18" fillId="0" borderId="33" xfId="0" applyFont="1" applyBorder="1">
      <alignment vertical="center"/>
    </xf>
    <xf numFmtId="0" fontId="7" fillId="0" borderId="55" xfId="0" applyFont="1" applyFill="1" applyBorder="1" applyAlignment="1">
      <alignment horizontal="left"/>
    </xf>
    <xf numFmtId="0" fontId="7" fillId="0" borderId="84" xfId="6" applyFont="1" applyFill="1" applyBorder="1" applyAlignment="1"/>
    <xf numFmtId="0" fontId="7" fillId="0" borderId="2" xfId="6" applyFont="1" applyFill="1" applyBorder="1" applyAlignment="1"/>
    <xf numFmtId="0" fontId="7" fillId="0" borderId="82" xfId="6" applyFont="1" applyFill="1" applyBorder="1" applyAlignment="1"/>
    <xf numFmtId="0" fontId="7" fillId="0" borderId="11" xfId="6" applyFont="1" applyFill="1" applyBorder="1" applyAlignment="1"/>
    <xf numFmtId="0" fontId="7" fillId="0" borderId="91" xfId="6" applyFont="1" applyFill="1" applyBorder="1" applyAlignment="1"/>
    <xf numFmtId="0" fontId="7" fillId="0" borderId="3" xfId="6" applyFont="1" applyFill="1" applyBorder="1" applyAlignment="1"/>
    <xf numFmtId="0" fontId="7" fillId="0" borderId="4" xfId="6" applyFont="1" applyFill="1" applyBorder="1" applyAlignment="1"/>
    <xf numFmtId="0" fontId="7" fillId="0" borderId="79" xfId="6" applyFont="1" applyFill="1" applyBorder="1" applyAlignment="1"/>
    <xf numFmtId="0" fontId="7" fillId="0" borderId="18" xfId="6" applyFont="1" applyFill="1" applyBorder="1" applyAlignment="1"/>
    <xf numFmtId="0" fontId="7" fillId="0" borderId="44" xfId="6" applyFont="1" applyFill="1" applyBorder="1" applyAlignment="1"/>
    <xf numFmtId="0" fontId="7" fillId="0" borderId="17" xfId="6" applyFont="1" applyFill="1" applyBorder="1" applyAlignment="1"/>
    <xf numFmtId="0" fontId="7" fillId="0" borderId="85" xfId="0" applyFont="1" applyFill="1" applyBorder="1" applyAlignment="1"/>
    <xf numFmtId="0" fontId="7" fillId="0" borderId="63" xfId="0" applyFont="1" applyFill="1" applyBorder="1" applyAlignment="1"/>
    <xf numFmtId="0" fontId="7" fillId="0" borderId="86" xfId="0" applyFont="1" applyFill="1" applyBorder="1" applyAlignment="1"/>
    <xf numFmtId="0" fontId="7" fillId="0" borderId="10" xfId="0" applyFont="1" applyFill="1" applyBorder="1" applyAlignment="1">
      <alignment horizontal="right"/>
    </xf>
    <xf numFmtId="0" fontId="18" fillId="0" borderId="74" xfId="0" applyFont="1" applyBorder="1">
      <alignment vertical="center"/>
    </xf>
    <xf numFmtId="0" fontId="18" fillId="0" borderId="76" xfId="0" applyFont="1" applyBorder="1">
      <alignment vertical="center"/>
    </xf>
    <xf numFmtId="38" fontId="8" fillId="0" borderId="9" xfId="2" applyFont="1" applyFill="1" applyBorder="1" applyAlignment="1">
      <alignment vertical="center"/>
    </xf>
    <xf numFmtId="38" fontId="12" fillId="0" borderId="9" xfId="2" applyFont="1" applyFill="1" applyBorder="1" applyAlignment="1">
      <alignment vertical="center"/>
    </xf>
    <xf numFmtId="38" fontId="12" fillId="0" borderId="57" xfId="2" applyFont="1" applyFill="1" applyBorder="1" applyAlignment="1">
      <alignment vertical="center"/>
    </xf>
    <xf numFmtId="38" fontId="12" fillId="0" borderId="62" xfId="2" applyFont="1" applyFill="1" applyBorder="1" applyAlignment="1">
      <alignment vertical="center"/>
    </xf>
    <xf numFmtId="0" fontId="5" fillId="0" borderId="56" xfId="0" applyFont="1" applyFill="1" applyBorder="1" applyAlignment="1"/>
    <xf numFmtId="0" fontId="5" fillId="0" borderId="20" xfId="0" applyFont="1" applyFill="1" applyBorder="1" applyAlignment="1"/>
    <xf numFmtId="0" fontId="0" fillId="0" borderId="100" xfId="0" applyBorder="1">
      <alignment vertical="center"/>
    </xf>
    <xf numFmtId="0" fontId="7" fillId="0" borderId="98" xfId="0" applyFont="1" applyFill="1" applyBorder="1" applyAlignment="1">
      <alignment horizontal="right"/>
    </xf>
    <xf numFmtId="0" fontId="5" fillId="0" borderId="79" xfId="0" applyFont="1" applyFill="1" applyBorder="1" applyAlignment="1"/>
    <xf numFmtId="0" fontId="5" fillId="0" borderId="59" xfId="0" applyFont="1" applyFill="1" applyBorder="1" applyAlignment="1"/>
    <xf numFmtId="38" fontId="12" fillId="0" borderId="5" xfId="2" applyFont="1" applyFill="1" applyBorder="1" applyAlignment="1">
      <alignment vertical="center"/>
    </xf>
    <xf numFmtId="0" fontId="0" fillId="0" borderId="101" xfId="0" applyBorder="1">
      <alignment vertical="center"/>
    </xf>
    <xf numFmtId="0" fontId="7" fillId="0" borderId="102" xfId="0" applyFont="1" applyFill="1" applyBorder="1" applyAlignment="1">
      <alignment horizontal="left"/>
    </xf>
    <xf numFmtId="0" fontId="5" fillId="0" borderId="46" xfId="0" applyFont="1" applyFill="1" applyBorder="1" applyAlignment="1"/>
    <xf numFmtId="0" fontId="5" fillId="0" borderId="38" xfId="0" applyFont="1" applyFill="1" applyBorder="1" applyAlignment="1"/>
    <xf numFmtId="0" fontId="5" fillId="0" borderId="39" xfId="0" applyFont="1" applyFill="1" applyBorder="1" applyAlignment="1"/>
    <xf numFmtId="0" fontId="5" fillId="0" borderId="47" xfId="0" applyFont="1" applyFill="1" applyBorder="1" applyAlignment="1"/>
    <xf numFmtId="38" fontId="5" fillId="0" borderId="34" xfId="4" applyFont="1" applyFill="1" applyBorder="1" applyAlignment="1"/>
    <xf numFmtId="38" fontId="12" fillId="0" borderId="34" xfId="2" applyFont="1" applyFill="1" applyBorder="1" applyAlignment="1">
      <alignment vertical="center"/>
    </xf>
    <xf numFmtId="0" fontId="18" fillId="0" borderId="53" xfId="0" applyFont="1" applyBorder="1">
      <alignment vertical="center"/>
    </xf>
    <xf numFmtId="0" fontId="5" fillId="0" borderId="36" xfId="0" applyFont="1" applyFill="1" applyBorder="1" applyAlignment="1"/>
    <xf numFmtId="0" fontId="5" fillId="0" borderId="34" xfId="0" applyFont="1" applyFill="1" applyBorder="1" applyAlignment="1">
      <alignment horizontal="center" shrinkToFit="1"/>
    </xf>
    <xf numFmtId="0" fontId="5" fillId="0" borderId="5" xfId="0" applyFont="1" applyFill="1" applyBorder="1" applyAlignment="1">
      <alignment horizontal="center" shrinkToFit="1"/>
    </xf>
    <xf numFmtId="0" fontId="5" fillId="0" borderId="35" xfId="0" applyFont="1" applyFill="1" applyBorder="1" applyAlignment="1"/>
    <xf numFmtId="0" fontId="6" fillId="0" borderId="103" xfId="1" applyFont="1" applyFill="1" applyBorder="1" applyAlignment="1">
      <alignment horizontal="center" vertical="center"/>
    </xf>
    <xf numFmtId="0" fontId="7" fillId="0" borderId="98" xfId="0" applyFont="1" applyFill="1" applyBorder="1" applyAlignment="1">
      <alignment horizontal="left"/>
    </xf>
    <xf numFmtId="0" fontId="6" fillId="0" borderId="98" xfId="0" applyFont="1" applyFill="1" applyBorder="1" applyAlignment="1">
      <alignment horizontal="left"/>
    </xf>
    <xf numFmtId="0" fontId="7" fillId="0" borderId="105" xfId="0" applyFont="1" applyFill="1" applyBorder="1" applyAlignment="1">
      <alignment horizontal="right"/>
    </xf>
    <xf numFmtId="0" fontId="5" fillId="0" borderId="24" xfId="0" applyFont="1" applyFill="1" applyBorder="1" applyAlignment="1"/>
    <xf numFmtId="0" fontId="5" fillId="0" borderId="106" xfId="0" applyFont="1" applyFill="1" applyBorder="1" applyAlignment="1"/>
    <xf numFmtId="0" fontId="5" fillId="0" borderId="65" xfId="0" applyFont="1" applyFill="1" applyBorder="1" applyAlignment="1"/>
    <xf numFmtId="0" fontId="5" fillId="0" borderId="87" xfId="0" applyFont="1" applyFill="1" applyBorder="1" applyAlignment="1"/>
    <xf numFmtId="0" fontId="5" fillId="0" borderId="23" xfId="0" applyFont="1" applyFill="1" applyBorder="1" applyAlignment="1">
      <alignment horizontal="center" shrinkToFit="1"/>
    </xf>
    <xf numFmtId="0" fontId="5" fillId="0" borderId="68" xfId="0" applyFont="1" applyFill="1" applyBorder="1" applyAlignment="1"/>
    <xf numFmtId="38" fontId="12" fillId="0" borderId="23" xfId="2" applyFont="1" applyFill="1" applyBorder="1" applyAlignment="1">
      <alignment vertical="center"/>
    </xf>
    <xf numFmtId="0" fontId="11" fillId="2" borderId="107" xfId="1" applyFont="1" applyFill="1" applyBorder="1" applyAlignment="1">
      <alignment vertical="center"/>
    </xf>
    <xf numFmtId="38" fontId="6" fillId="0" borderId="5" xfId="4" applyFont="1" applyFill="1" applyBorder="1" applyAlignment="1"/>
    <xf numFmtId="0" fontId="5" fillId="0" borderId="62" xfId="0" applyFont="1" applyFill="1" applyBorder="1" applyAlignment="1">
      <alignment horizontal="center" shrinkToFit="1"/>
    </xf>
    <xf numFmtId="0" fontId="6" fillId="0" borderId="16" xfId="1" applyFont="1" applyFill="1" applyBorder="1" applyAlignment="1">
      <alignment horizontal="center"/>
    </xf>
    <xf numFmtId="0" fontId="20" fillId="0" borderId="104" xfId="0" applyFont="1" applyBorder="1">
      <alignment vertical="center"/>
    </xf>
    <xf numFmtId="0" fontId="7" fillId="0" borderId="21" xfId="6" applyFont="1" applyFill="1" applyBorder="1" applyAlignment="1"/>
    <xf numFmtId="0" fontId="7" fillId="0" borderId="63" xfId="6" applyFont="1" applyFill="1" applyBorder="1" applyAlignment="1"/>
    <xf numFmtId="0" fontId="7" fillId="0" borderId="54" xfId="6" applyFont="1" applyFill="1" applyBorder="1" applyAlignment="1"/>
    <xf numFmtId="0" fontId="7" fillId="0" borderId="62" xfId="1" applyFont="1" applyFill="1" applyBorder="1" applyAlignment="1">
      <alignment horizontal="center"/>
    </xf>
    <xf numFmtId="0" fontId="8" fillId="0" borderId="37" xfId="0" applyFont="1" applyFill="1" applyBorder="1" applyAlignment="1"/>
    <xf numFmtId="0" fontId="7" fillId="0" borderId="15" xfId="6" applyFont="1" applyFill="1" applyBorder="1" applyAlignment="1">
      <alignment shrinkToFit="1"/>
    </xf>
    <xf numFmtId="0" fontId="5" fillId="0" borderId="57" xfId="6" applyFont="1" applyFill="1" applyBorder="1" applyAlignment="1">
      <alignment horizontal="left"/>
    </xf>
    <xf numFmtId="0" fontId="7" fillId="0" borderId="61" xfId="6" applyFont="1" applyFill="1" applyBorder="1" applyAlignment="1"/>
    <xf numFmtId="0" fontId="7" fillId="0" borderId="32" xfId="6" applyFont="1" applyFill="1" applyBorder="1" applyAlignment="1"/>
    <xf numFmtId="0" fontId="7" fillId="0" borderId="15" xfId="0" applyFont="1" applyFill="1" applyBorder="1" applyAlignment="1">
      <alignment horizontal="right"/>
    </xf>
    <xf numFmtId="0" fontId="7" fillId="0" borderId="58" xfId="0" applyFont="1" applyFill="1" applyBorder="1" applyAlignment="1"/>
    <xf numFmtId="0" fontId="5" fillId="0" borderId="58" xfId="0" applyFont="1" applyFill="1" applyBorder="1" applyAlignment="1"/>
    <xf numFmtId="0" fontId="8" fillId="0" borderId="37" xfId="0" applyFont="1" applyFill="1" applyBorder="1" applyAlignment="1">
      <alignment shrinkToFit="1"/>
    </xf>
    <xf numFmtId="0" fontId="7" fillId="0" borderId="9" xfId="1" applyFont="1" applyFill="1" applyBorder="1" applyAlignment="1">
      <alignment horizontal="right"/>
    </xf>
    <xf numFmtId="0" fontId="7" fillId="0" borderId="57" xfId="1" applyFont="1" applyFill="1" applyBorder="1" applyAlignment="1">
      <alignment horizontal="right"/>
    </xf>
    <xf numFmtId="0" fontId="17" fillId="0" borderId="27" xfId="0" applyFont="1" applyBorder="1">
      <alignment vertical="center"/>
    </xf>
    <xf numFmtId="0" fontId="19" fillId="0" borderId="54" xfId="0" applyFont="1" applyFill="1" applyBorder="1" applyAlignment="1">
      <alignment horizontal="right"/>
    </xf>
    <xf numFmtId="0" fontId="19" fillId="0" borderId="36" xfId="0" applyFont="1" applyFill="1" applyBorder="1" applyAlignment="1">
      <alignment horizontal="right"/>
    </xf>
    <xf numFmtId="38" fontId="12" fillId="0" borderId="97" xfId="2" applyFont="1" applyFill="1" applyBorder="1" applyAlignment="1">
      <alignment vertical="center"/>
    </xf>
    <xf numFmtId="38" fontId="5" fillId="0" borderId="78" xfId="4" applyFont="1" applyFill="1" applyBorder="1" applyAlignment="1"/>
    <xf numFmtId="0" fontId="5" fillId="0" borderId="5" xfId="0" applyFont="1" applyFill="1" applyBorder="1" applyAlignment="1"/>
    <xf numFmtId="0" fontId="5" fillId="0" borderId="23" xfId="0" applyFont="1" applyFill="1" applyBorder="1" applyAlignment="1"/>
    <xf numFmtId="0" fontId="7" fillId="0" borderId="55" xfId="6" applyFont="1" applyFill="1" applyBorder="1" applyAlignment="1">
      <alignment horizontal="right"/>
    </xf>
    <xf numFmtId="0" fontId="5" fillId="0" borderId="62" xfId="6" applyFont="1" applyFill="1" applyBorder="1" applyAlignment="1"/>
    <xf numFmtId="0" fontId="6" fillId="0" borderId="37" xfId="0" applyFont="1" applyFill="1" applyBorder="1" applyAlignment="1">
      <alignment shrinkToFit="1"/>
    </xf>
    <xf numFmtId="0" fontId="7" fillId="0" borderId="84" xfId="0" applyFont="1" applyFill="1" applyBorder="1" applyAlignment="1">
      <alignment horizontal="center" shrinkToFit="1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shrinkToFit="1"/>
    </xf>
    <xf numFmtId="38" fontId="6" fillId="0" borderId="0" xfId="4" applyFont="1" applyFill="1" applyBorder="1" applyAlignment="1"/>
    <xf numFmtId="38" fontId="12" fillId="0" borderId="0" xfId="2" applyFont="1" applyFill="1" applyBorder="1" applyAlignment="1">
      <alignment vertical="center"/>
    </xf>
    <xf numFmtId="38" fontId="6" fillId="0" borderId="23" xfId="4" applyFont="1" applyFill="1" applyBorder="1" applyAlignment="1"/>
    <xf numFmtId="0" fontId="22" fillId="0" borderId="102" xfId="3" applyFont="1" applyBorder="1" applyAlignment="1">
      <alignment vertical="center"/>
    </xf>
    <xf numFmtId="0" fontId="23" fillId="0" borderId="102" xfId="3" applyFont="1" applyBorder="1" applyAlignment="1">
      <alignment vertical="center"/>
    </xf>
    <xf numFmtId="0" fontId="21" fillId="0" borderId="70" xfId="3" applyFont="1" applyBorder="1" applyAlignment="1">
      <alignment vertical="center"/>
    </xf>
    <xf numFmtId="0" fontId="21" fillId="0" borderId="71" xfId="3" applyFont="1" applyBorder="1" applyAlignment="1">
      <alignment horizontal="center" vertical="center"/>
    </xf>
    <xf numFmtId="0" fontId="21" fillId="0" borderId="50" xfId="3" applyFont="1" applyBorder="1" applyAlignment="1">
      <alignment horizontal="center" vertical="center"/>
    </xf>
    <xf numFmtId="0" fontId="21" fillId="0" borderId="72" xfId="3" applyNumberFormat="1" applyFont="1" applyBorder="1" applyAlignment="1">
      <alignment horizontal="center" vertical="center" wrapText="1"/>
    </xf>
    <xf numFmtId="0" fontId="21" fillId="0" borderId="71" xfId="3" applyNumberFormat="1" applyFont="1" applyBorder="1" applyAlignment="1">
      <alignment horizontal="center" vertical="center" wrapText="1"/>
    </xf>
    <xf numFmtId="0" fontId="21" fillId="0" borderId="24" xfId="3" applyNumberFormat="1" applyFont="1" applyBorder="1" applyAlignment="1">
      <alignment vertical="center"/>
    </xf>
    <xf numFmtId="0" fontId="21" fillId="0" borderId="69" xfId="3" applyNumberFormat="1" applyFont="1" applyBorder="1" applyAlignment="1">
      <alignment horizontal="center" vertical="center" wrapText="1"/>
    </xf>
    <xf numFmtId="0" fontId="21" fillId="0" borderId="46" xfId="3" applyFont="1" applyBorder="1" applyAlignment="1">
      <alignment vertical="center"/>
    </xf>
    <xf numFmtId="0" fontId="21" fillId="0" borderId="34" xfId="3" applyFont="1" applyBorder="1" applyAlignment="1">
      <alignment vertical="center"/>
    </xf>
    <xf numFmtId="0" fontId="6" fillId="0" borderId="109" xfId="0" applyFont="1" applyFill="1" applyBorder="1" applyAlignment="1"/>
    <xf numFmtId="0" fontId="7" fillId="0" borderId="110" xfId="0" applyFont="1" applyFill="1" applyBorder="1" applyAlignment="1"/>
    <xf numFmtId="38" fontId="6" fillId="0" borderId="109" xfId="4" applyFont="1" applyFill="1" applyBorder="1" applyAlignment="1"/>
    <xf numFmtId="0" fontId="6" fillId="0" borderId="9" xfId="0" applyFont="1" applyFill="1" applyBorder="1" applyAlignment="1"/>
    <xf numFmtId="0" fontId="7" fillId="0" borderId="20" xfId="0" applyFont="1" applyFill="1" applyBorder="1" applyAlignment="1"/>
    <xf numFmtId="0" fontId="6" fillId="0" borderId="111" xfId="0" applyFont="1" applyFill="1" applyBorder="1" applyAlignment="1">
      <alignment horizontal="center" shrinkToFit="1"/>
    </xf>
    <xf numFmtId="0" fontId="0" fillId="0" borderId="112" xfId="0" applyBorder="1">
      <alignment vertical="center"/>
    </xf>
    <xf numFmtId="0" fontId="7" fillId="0" borderId="20" xfId="0" applyFont="1" applyFill="1" applyBorder="1" applyAlignment="1">
      <alignment horizontal="right"/>
    </xf>
    <xf numFmtId="0" fontId="7" fillId="0" borderId="36" xfId="0" applyFont="1" applyFill="1" applyBorder="1" applyAlignment="1"/>
    <xf numFmtId="0" fontId="7" fillId="0" borderId="16" xfId="0" applyFont="1" applyFill="1" applyBorder="1" applyAlignment="1"/>
    <xf numFmtId="0" fontId="18" fillId="0" borderId="9" xfId="0" applyFont="1" applyBorder="1" applyAlignment="1"/>
    <xf numFmtId="0" fontId="8" fillId="0" borderId="9" xfId="0" applyFont="1" applyFill="1" applyBorder="1" applyAlignment="1">
      <alignment horizontal="center" shrinkToFit="1"/>
    </xf>
    <xf numFmtId="0" fontId="6" fillId="0" borderId="57" xfId="1" applyFont="1" applyFill="1" applyBorder="1" applyAlignment="1">
      <alignment horizontal="center"/>
    </xf>
    <xf numFmtId="0" fontId="7" fillId="0" borderId="20" xfId="0" applyFont="1" applyFill="1" applyBorder="1" applyAlignment="1">
      <alignment horizontal="left"/>
    </xf>
    <xf numFmtId="0" fontId="7" fillId="0" borderId="8" xfId="0" applyFont="1" applyFill="1" applyBorder="1" applyAlignment="1"/>
    <xf numFmtId="38" fontId="6" fillId="0" borderId="36" xfId="4" applyFont="1" applyFill="1" applyBorder="1" applyAlignment="1"/>
    <xf numFmtId="0" fontId="7" fillId="0" borderId="31" xfId="0" applyFont="1" applyFill="1" applyBorder="1" applyAlignment="1"/>
    <xf numFmtId="0" fontId="7" fillId="0" borderId="9" xfId="6" applyFont="1" applyFill="1" applyBorder="1" applyAlignment="1"/>
    <xf numFmtId="0" fontId="7" fillId="0" borderId="9" xfId="0" applyFont="1" applyFill="1" applyBorder="1" applyAlignment="1">
      <alignment horizontal="right"/>
    </xf>
    <xf numFmtId="0" fontId="6" fillId="0" borderId="9" xfId="1" applyFont="1" applyFill="1" applyBorder="1" applyAlignment="1">
      <alignment horizontal="center"/>
    </xf>
    <xf numFmtId="0" fontId="6" fillId="0" borderId="109" xfId="1" applyFont="1" applyFill="1" applyBorder="1" applyAlignment="1">
      <alignment horizontal="center"/>
    </xf>
    <xf numFmtId="0" fontId="7" fillId="0" borderId="79" xfId="0" applyFont="1" applyFill="1" applyBorder="1" applyAlignment="1"/>
    <xf numFmtId="0" fontId="5" fillId="0" borderId="44" xfId="0" applyFont="1" applyFill="1" applyBorder="1" applyAlignment="1"/>
    <xf numFmtId="0" fontId="7" fillId="0" borderId="57" xfId="6" applyFont="1" applyFill="1" applyBorder="1" applyAlignment="1"/>
    <xf numFmtId="0" fontId="7" fillId="0" borderId="60" xfId="6" applyFont="1" applyFill="1" applyBorder="1" applyAlignment="1">
      <alignment horizontal="right" shrinkToFit="1"/>
    </xf>
    <xf numFmtId="0" fontId="6" fillId="0" borderId="6" xfId="1" applyFont="1" applyFill="1" applyBorder="1" applyAlignment="1">
      <alignment horizontal="center"/>
    </xf>
    <xf numFmtId="0" fontId="7" fillId="0" borderId="16" xfId="6" applyFont="1" applyFill="1" applyBorder="1" applyAlignment="1"/>
    <xf numFmtId="0" fontId="6" fillId="0" borderId="60" xfId="0" applyFont="1" applyFill="1" applyBorder="1" applyAlignment="1"/>
    <xf numFmtId="0" fontId="6" fillId="0" borderId="6" xfId="0" applyFont="1" applyFill="1" applyBorder="1" applyAlignment="1"/>
    <xf numFmtId="0" fontId="7" fillId="0" borderId="113" xfId="0" applyFont="1" applyFill="1" applyBorder="1" applyAlignment="1"/>
    <xf numFmtId="0" fontId="7" fillId="0" borderId="42" xfId="0" applyFont="1" applyFill="1" applyBorder="1" applyAlignment="1"/>
    <xf numFmtId="0" fontId="6" fillId="0" borderId="17" xfId="0" applyFont="1" applyFill="1" applyBorder="1" applyAlignment="1">
      <alignment horizontal="center" shrinkToFit="1"/>
    </xf>
    <xf numFmtId="0" fontId="17" fillId="0" borderId="41" xfId="0" applyFont="1" applyBorder="1">
      <alignment vertical="center"/>
    </xf>
    <xf numFmtId="0" fontId="7" fillId="0" borderId="110" xfId="0" applyFont="1" applyFill="1" applyBorder="1" applyAlignment="1">
      <alignment horizontal="right"/>
    </xf>
    <xf numFmtId="0" fontId="7" fillId="0" borderId="115" xfId="0" applyFont="1" applyFill="1" applyBorder="1" applyAlignment="1"/>
    <xf numFmtId="0" fontId="18" fillId="0" borderId="112" xfId="0" applyFont="1" applyBorder="1">
      <alignment vertical="center"/>
    </xf>
    <xf numFmtId="38" fontId="6" fillId="0" borderId="111" xfId="4" applyFont="1" applyFill="1" applyBorder="1" applyAlignment="1"/>
    <xf numFmtId="0" fontId="20" fillId="0" borderId="9" xfId="0" applyFont="1" applyFill="1" applyBorder="1" applyAlignment="1"/>
    <xf numFmtId="38" fontId="7" fillId="0" borderId="9" xfId="2" applyFont="1" applyFill="1" applyBorder="1" applyAlignment="1"/>
    <xf numFmtId="38" fontId="7" fillId="0" borderId="12" xfId="2" applyFont="1" applyFill="1" applyBorder="1" applyAlignment="1"/>
    <xf numFmtId="38" fontId="6" fillId="0" borderId="6" xfId="4" applyFont="1" applyFill="1" applyBorder="1" applyAlignment="1"/>
    <xf numFmtId="38" fontId="7" fillId="0" borderId="9" xfId="4" applyFont="1" applyFill="1" applyBorder="1" applyAlignment="1"/>
    <xf numFmtId="38" fontId="6" fillId="0" borderId="9" xfId="4" applyFont="1" applyFill="1" applyBorder="1" applyAlignment="1"/>
    <xf numFmtId="38" fontId="7" fillId="0" borderId="61" xfId="2" applyFont="1" applyFill="1" applyBorder="1" applyAlignment="1"/>
    <xf numFmtId="38" fontId="7" fillId="0" borderId="57" xfId="4" applyFont="1" applyFill="1" applyBorder="1" applyAlignment="1"/>
    <xf numFmtId="38" fontId="6" fillId="0" borderId="16" xfId="4" applyFont="1" applyFill="1" applyBorder="1" applyAlignment="1"/>
    <xf numFmtId="38" fontId="6" fillId="0" borderId="111" xfId="2" applyFont="1" applyFill="1" applyBorder="1" applyAlignment="1"/>
    <xf numFmtId="0" fontId="5" fillId="0" borderId="16" xfId="0" applyFont="1" applyFill="1" applyBorder="1" applyAlignment="1"/>
    <xf numFmtId="38" fontId="6" fillId="0" borderId="5" xfId="4" applyFont="1" applyFill="1" applyBorder="1" applyAlignment="1">
      <alignment horizontal="right"/>
    </xf>
    <xf numFmtId="38" fontId="6" fillId="0" borderId="8" xfId="4" applyFont="1" applyFill="1" applyBorder="1" applyAlignment="1">
      <alignment horizontal="right"/>
    </xf>
    <xf numFmtId="0" fontId="5" fillId="0" borderId="52" xfId="0" applyFont="1" applyFill="1" applyBorder="1" applyAlignment="1"/>
    <xf numFmtId="0" fontId="5" fillId="0" borderId="78" xfId="0" applyFont="1" applyFill="1" applyBorder="1" applyAlignment="1"/>
    <xf numFmtId="38" fontId="6" fillId="0" borderId="115" xfId="4" applyFont="1" applyFill="1" applyBorder="1" applyAlignment="1"/>
    <xf numFmtId="0" fontId="6" fillId="0" borderId="110" xfId="0" applyFont="1" applyFill="1" applyBorder="1" applyAlignment="1"/>
    <xf numFmtId="0" fontId="20" fillId="0" borderId="20" xfId="0" applyFont="1" applyBorder="1" applyAlignment="1"/>
    <xf numFmtId="0" fontId="7" fillId="0" borderId="20" xfId="6" applyFont="1" applyFill="1" applyBorder="1" applyAlignment="1"/>
    <xf numFmtId="0" fontId="7" fillId="0" borderId="113" xfId="6" applyFont="1" applyFill="1" applyBorder="1" applyAlignment="1"/>
    <xf numFmtId="0" fontId="7" fillId="0" borderId="56" xfId="6" applyFont="1" applyFill="1" applyBorder="1" applyAlignment="1"/>
    <xf numFmtId="0" fontId="6" fillId="0" borderId="113" xfId="0" applyFont="1" applyFill="1" applyBorder="1" applyAlignment="1"/>
    <xf numFmtId="0" fontId="18" fillId="0" borderId="20" xfId="0" applyFont="1" applyBorder="1" applyAlignment="1"/>
    <xf numFmtId="0" fontId="6" fillId="0" borderId="20" xfId="0" applyFont="1" applyFill="1" applyBorder="1" applyAlignment="1"/>
    <xf numFmtId="0" fontId="7" fillId="0" borderId="58" xfId="6" applyFont="1" applyFill="1" applyBorder="1" applyAlignment="1"/>
    <xf numFmtId="0" fontId="7" fillId="0" borderId="60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center" shrinkToFit="1"/>
    </xf>
    <xf numFmtId="0" fontId="5" fillId="0" borderId="6" xfId="0" applyFont="1" applyFill="1" applyBorder="1" applyAlignment="1"/>
    <xf numFmtId="38" fontId="7" fillId="0" borderId="6" xfId="4" applyFont="1" applyFill="1" applyBorder="1" applyAlignment="1"/>
    <xf numFmtId="0" fontId="7" fillId="0" borderId="37" xfId="0" applyFont="1" applyFill="1" applyBorder="1" applyAlignment="1">
      <alignment horizontal="left"/>
    </xf>
    <xf numFmtId="0" fontId="7" fillId="0" borderId="56" xfId="0" applyFont="1" applyFill="1" applyBorder="1" applyAlignment="1"/>
    <xf numFmtId="0" fontId="5" fillId="0" borderId="16" xfId="0" applyFont="1" applyFill="1" applyBorder="1" applyAlignment="1">
      <alignment horizontal="center" shrinkToFit="1"/>
    </xf>
    <xf numFmtId="0" fontId="8" fillId="0" borderId="16" xfId="0" applyFont="1" applyFill="1" applyBorder="1" applyAlignment="1"/>
    <xf numFmtId="38" fontId="6" fillId="0" borderId="8" xfId="4" applyFont="1" applyFill="1" applyBorder="1" applyAlignment="1"/>
    <xf numFmtId="38" fontId="13" fillId="0" borderId="5" xfId="2" applyFont="1" applyFill="1" applyBorder="1" applyAlignme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right"/>
    </xf>
    <xf numFmtId="38" fontId="8" fillId="0" borderId="34" xfId="4" applyFont="1" applyFill="1" applyBorder="1" applyAlignment="1"/>
    <xf numFmtId="38" fontId="6" fillId="0" borderId="34" xfId="2" applyFont="1" applyFill="1" applyBorder="1" applyAlignment="1">
      <alignment vertical="center"/>
    </xf>
    <xf numFmtId="38" fontId="7" fillId="0" borderId="8" xfId="2" applyFont="1" applyFill="1" applyBorder="1" applyAlignment="1"/>
    <xf numFmtId="38" fontId="7" fillId="0" borderId="21" xfId="2" applyFont="1" applyFill="1" applyBorder="1" applyAlignment="1"/>
    <xf numFmtId="38" fontId="7" fillId="0" borderId="62" xfId="4" applyFont="1" applyFill="1" applyBorder="1" applyAlignment="1"/>
    <xf numFmtId="38" fontId="7" fillId="0" borderId="34" xfId="4" applyFont="1" applyFill="1" applyBorder="1" applyAlignment="1"/>
    <xf numFmtId="38" fontId="7" fillId="0" borderId="5" xfId="2" applyFont="1" applyFill="1" applyBorder="1" applyAlignment="1">
      <alignment vertical="center"/>
    </xf>
    <xf numFmtId="38" fontId="6" fillId="0" borderId="5" xfId="2" applyFont="1" applyFill="1" applyBorder="1" applyAlignment="1">
      <alignment vertical="center"/>
    </xf>
    <xf numFmtId="0" fontId="7" fillId="0" borderId="88" xfId="0" applyFont="1" applyFill="1" applyBorder="1" applyAlignment="1">
      <alignment horizontal="right"/>
    </xf>
    <xf numFmtId="0" fontId="19" fillId="0" borderId="31" xfId="0" applyFont="1" applyFill="1" applyBorder="1" applyAlignment="1">
      <alignment horizontal="right"/>
    </xf>
    <xf numFmtId="38" fontId="12" fillId="0" borderId="16" xfId="2" applyFont="1" applyFill="1" applyBorder="1" applyAlignment="1">
      <alignment vertical="center"/>
    </xf>
    <xf numFmtId="0" fontId="0" fillId="0" borderId="77" xfId="0" applyBorder="1">
      <alignment vertical="center"/>
    </xf>
    <xf numFmtId="38" fontId="6" fillId="0" borderId="16" xfId="2" applyFont="1" applyFill="1" applyBorder="1" applyAlignment="1">
      <alignment vertical="center"/>
    </xf>
    <xf numFmtId="0" fontId="7" fillId="0" borderId="117" xfId="0" applyFont="1" applyFill="1" applyBorder="1" applyAlignment="1">
      <alignment horizontal="right"/>
    </xf>
    <xf numFmtId="0" fontId="5" fillId="0" borderId="119" xfId="0" applyFont="1" applyFill="1" applyBorder="1" applyAlignment="1"/>
    <xf numFmtId="0" fontId="5" fillId="0" borderId="120" xfId="0" applyFont="1" applyFill="1" applyBorder="1" applyAlignment="1"/>
    <xf numFmtId="0" fontId="5" fillId="0" borderId="121" xfId="0" applyFont="1" applyFill="1" applyBorder="1" applyAlignment="1"/>
    <xf numFmtId="0" fontId="5" fillId="0" borderId="122" xfId="0" applyFont="1" applyFill="1" applyBorder="1" applyAlignment="1">
      <alignment horizontal="center" shrinkToFit="1"/>
    </xf>
    <xf numFmtId="0" fontId="5" fillId="0" borderId="122" xfId="0" applyFont="1" applyFill="1" applyBorder="1" applyAlignment="1"/>
    <xf numFmtId="0" fontId="19" fillId="0" borderId="123" xfId="0" applyFont="1" applyFill="1" applyBorder="1" applyAlignment="1">
      <alignment horizontal="right"/>
    </xf>
    <xf numFmtId="38" fontId="6" fillId="0" borderId="122" xfId="2" applyFont="1" applyFill="1" applyBorder="1" applyAlignment="1">
      <alignment vertical="center"/>
    </xf>
    <xf numFmtId="0" fontId="0" fillId="0" borderId="124" xfId="0" applyBorder="1">
      <alignment vertical="center"/>
    </xf>
    <xf numFmtId="38" fontId="5" fillId="0" borderId="36" xfId="4" applyFont="1" applyFill="1" applyBorder="1" applyAlignment="1"/>
    <xf numFmtId="38" fontId="7" fillId="0" borderId="9" xfId="2" applyFont="1" applyFill="1" applyBorder="1" applyAlignment="1">
      <alignment vertical="center"/>
    </xf>
    <xf numFmtId="0" fontId="19" fillId="0" borderId="32" xfId="0" applyFont="1" applyFill="1" applyBorder="1" applyAlignment="1">
      <alignment horizontal="right"/>
    </xf>
    <xf numFmtId="0" fontId="0" fillId="0" borderId="76" xfId="0" applyBorder="1">
      <alignment vertical="center"/>
    </xf>
    <xf numFmtId="0" fontId="5" fillId="0" borderId="97" xfId="0" applyFont="1" applyFill="1" applyBorder="1" applyAlignment="1"/>
    <xf numFmtId="38" fontId="5" fillId="0" borderId="80" xfId="4" applyFont="1" applyFill="1" applyBorder="1" applyAlignment="1"/>
    <xf numFmtId="0" fontId="6" fillId="0" borderId="51" xfId="1" applyFont="1" applyFill="1" applyBorder="1" applyAlignment="1">
      <alignment vertical="center"/>
    </xf>
    <xf numFmtId="0" fontId="6" fillId="0" borderId="54" xfId="1" applyFont="1" applyFill="1" applyBorder="1" applyAlignment="1">
      <alignment horizontal="center" vertical="center"/>
    </xf>
    <xf numFmtId="0" fontId="5" fillId="0" borderId="31" xfId="6" applyFont="1" applyFill="1" applyBorder="1" applyAlignment="1"/>
    <xf numFmtId="0" fontId="5" fillId="0" borderId="36" xfId="6" applyFont="1" applyFill="1" applyBorder="1" applyAlignment="1"/>
    <xf numFmtId="0" fontId="6" fillId="4" borderId="125" xfId="1" applyFont="1" applyFill="1" applyBorder="1" applyAlignment="1">
      <alignment vertical="center"/>
    </xf>
    <xf numFmtId="0" fontId="6" fillId="0" borderId="99" xfId="1" applyFont="1" applyFill="1" applyBorder="1" applyAlignment="1">
      <alignment vertical="center"/>
    </xf>
    <xf numFmtId="0" fontId="7" fillId="0" borderId="88" xfId="6" applyFont="1" applyFill="1" applyBorder="1" applyAlignment="1">
      <alignment horizontal="left"/>
    </xf>
    <xf numFmtId="0" fontId="7" fillId="0" borderId="89" xfId="6" applyFont="1" applyFill="1" applyBorder="1" applyAlignment="1">
      <alignment horizontal="right"/>
    </xf>
    <xf numFmtId="38" fontId="5" fillId="0" borderId="16" xfId="4" applyFont="1" applyFill="1" applyBorder="1" applyAlignment="1"/>
    <xf numFmtId="0" fontId="0" fillId="0" borderId="77" xfId="0" applyFill="1" applyBorder="1">
      <alignment vertical="center"/>
    </xf>
    <xf numFmtId="38" fontId="6" fillId="0" borderId="79" xfId="4" applyFont="1" applyFill="1" applyBorder="1" applyAlignment="1"/>
    <xf numFmtId="0" fontId="7" fillId="0" borderId="16" xfId="0" applyFont="1" applyFill="1" applyBorder="1" applyAlignment="1">
      <alignment horizontal="left"/>
    </xf>
    <xf numFmtId="38" fontId="6" fillId="0" borderId="8" xfId="2" applyFont="1" applyFill="1" applyBorder="1" applyAlignment="1"/>
    <xf numFmtId="0" fontId="7" fillId="0" borderId="37" xfId="0" applyFont="1" applyFill="1" applyBorder="1" applyAlignment="1">
      <alignment horizontal="right"/>
    </xf>
    <xf numFmtId="0" fontId="7" fillId="0" borderId="29" xfId="0" applyFont="1" applyFill="1" applyBorder="1" applyAlignment="1">
      <alignment horizontal="left"/>
    </xf>
    <xf numFmtId="0" fontId="7" fillId="0" borderId="5" xfId="0" applyFont="1" applyFill="1" applyBorder="1" applyAlignment="1"/>
    <xf numFmtId="0" fontId="7" fillId="0" borderId="59" xfId="0" applyFont="1" applyFill="1" applyBorder="1" applyAlignment="1"/>
    <xf numFmtId="0" fontId="7" fillId="0" borderId="44" xfId="0" applyFont="1" applyFill="1" applyBorder="1" applyAlignment="1"/>
    <xf numFmtId="0" fontId="6" fillId="0" borderId="79" xfId="0" applyFont="1" applyFill="1" applyBorder="1" applyAlignment="1">
      <alignment horizontal="center" shrinkToFit="1"/>
    </xf>
    <xf numFmtId="0" fontId="6" fillId="0" borderId="5" xfId="1" applyFont="1" applyFill="1" applyBorder="1" applyAlignment="1">
      <alignment horizontal="center"/>
    </xf>
    <xf numFmtId="38" fontId="6" fillId="0" borderId="79" xfId="2" applyFont="1" applyFill="1" applyBorder="1" applyAlignment="1"/>
    <xf numFmtId="0" fontId="7" fillId="0" borderId="126" xfId="0" applyFont="1" applyFill="1" applyBorder="1" applyAlignment="1">
      <alignment horizontal="right"/>
    </xf>
    <xf numFmtId="0" fontId="7" fillId="0" borderId="97" xfId="0" applyFont="1" applyFill="1" applyBorder="1" applyAlignment="1">
      <alignment horizontal="left"/>
    </xf>
    <xf numFmtId="0" fontId="7" fillId="0" borderId="93" xfId="0" applyFont="1" applyFill="1" applyBorder="1" applyAlignment="1"/>
    <xf numFmtId="0" fontId="7" fillId="0" borderId="81" xfId="0" applyFont="1" applyFill="1" applyBorder="1" applyAlignment="1"/>
    <xf numFmtId="0" fontId="7" fillId="0" borderId="80" xfId="0" applyFont="1" applyFill="1" applyBorder="1" applyAlignment="1"/>
    <xf numFmtId="38" fontId="7" fillId="0" borderId="97" xfId="4" applyFont="1" applyFill="1" applyBorder="1" applyAlignment="1"/>
    <xf numFmtId="38" fontId="7" fillId="0" borderId="93" xfId="4" applyFont="1" applyFill="1" applyBorder="1" applyAlignment="1"/>
    <xf numFmtId="0" fontId="0" fillId="0" borderId="127" xfId="0" applyBorder="1">
      <alignment vertical="center"/>
    </xf>
    <xf numFmtId="38" fontId="7" fillId="0" borderId="16" xfId="4" applyFont="1" applyFill="1" applyBorder="1" applyAlignment="1"/>
    <xf numFmtId="0" fontId="6" fillId="0" borderId="0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7" fillId="0" borderId="89" xfId="0" applyFont="1" applyFill="1" applyBorder="1" applyAlignment="1">
      <alignment horizontal="left"/>
    </xf>
    <xf numFmtId="38" fontId="7" fillId="0" borderId="44" xfId="4" applyFont="1" applyFill="1" applyBorder="1" applyAlignment="1"/>
    <xf numFmtId="0" fontId="7" fillId="0" borderId="60" xfId="6" applyFont="1" applyFill="1" applyBorder="1" applyAlignment="1">
      <alignment horizontal="right"/>
    </xf>
    <xf numFmtId="0" fontId="7" fillId="0" borderId="128" xfId="6" applyFont="1" applyFill="1" applyBorder="1" applyAlignment="1"/>
    <xf numFmtId="0" fontId="7" fillId="0" borderId="129" xfId="6" applyFont="1" applyFill="1" applyBorder="1" applyAlignment="1"/>
    <xf numFmtId="0" fontId="6" fillId="0" borderId="16" xfId="0" applyFont="1" applyFill="1" applyBorder="1" applyAlignment="1">
      <alignment horizontal="center"/>
    </xf>
    <xf numFmtId="0" fontId="7" fillId="0" borderId="57" xfId="0" applyFont="1" applyFill="1" applyBorder="1" applyAlignment="1"/>
    <xf numFmtId="0" fontId="7" fillId="0" borderId="62" xfId="0" applyFont="1" applyFill="1" applyBorder="1" applyAlignment="1"/>
    <xf numFmtId="0" fontId="7" fillId="0" borderId="32" xfId="0" applyFont="1" applyFill="1" applyBorder="1" applyAlignment="1"/>
    <xf numFmtId="0" fontId="7" fillId="0" borderId="47" xfId="0" applyFont="1" applyFill="1" applyBorder="1" applyAlignment="1"/>
    <xf numFmtId="38" fontId="7" fillId="0" borderId="36" xfId="4" applyFont="1" applyFill="1" applyBorder="1" applyAlignment="1"/>
    <xf numFmtId="38" fontId="7" fillId="0" borderId="32" xfId="4" applyFont="1" applyFill="1" applyBorder="1" applyAlignment="1"/>
    <xf numFmtId="38" fontId="7" fillId="0" borderId="62" xfId="2" applyFont="1" applyFill="1" applyBorder="1" applyAlignment="1">
      <alignment vertical="center"/>
    </xf>
    <xf numFmtId="0" fontId="7" fillId="0" borderId="36" xfId="0" applyFont="1" applyFill="1" applyBorder="1" applyAlignment="1">
      <alignment horizontal="left"/>
    </xf>
    <xf numFmtId="0" fontId="5" fillId="0" borderId="130" xfId="0" applyFont="1" applyFill="1" applyBorder="1" applyAlignment="1"/>
    <xf numFmtId="38" fontId="6" fillId="0" borderId="16" xfId="5" applyFont="1" applyFill="1" applyBorder="1" applyAlignment="1"/>
    <xf numFmtId="38" fontId="7" fillId="0" borderId="9" xfId="5" applyFont="1" applyFill="1" applyBorder="1" applyAlignment="1"/>
    <xf numFmtId="38" fontId="7" fillId="0" borderId="36" xfId="5" applyFont="1" applyFill="1" applyBorder="1" applyAlignment="1"/>
    <xf numFmtId="38" fontId="7" fillId="0" borderId="32" xfId="5" applyFont="1" applyFill="1" applyBorder="1" applyAlignment="1"/>
    <xf numFmtId="38" fontId="7" fillId="0" borderId="5" xfId="4" applyFont="1" applyFill="1" applyBorder="1" applyAlignment="1"/>
    <xf numFmtId="0" fontId="17" fillId="0" borderId="77" xfId="0" applyFont="1" applyBorder="1">
      <alignment vertical="center"/>
    </xf>
    <xf numFmtId="0" fontId="18" fillId="0" borderId="77" xfId="0" applyFont="1" applyBorder="1">
      <alignment vertical="center"/>
    </xf>
    <xf numFmtId="0" fontId="18" fillId="0" borderId="22" xfId="0" applyFont="1" applyBorder="1">
      <alignment vertical="center"/>
    </xf>
    <xf numFmtId="38" fontId="6" fillId="0" borderId="9" xfId="2" applyFont="1" applyFill="1" applyBorder="1" applyAlignment="1">
      <alignment vertical="center"/>
    </xf>
    <xf numFmtId="38" fontId="6" fillId="0" borderId="57" xfId="2" applyFont="1" applyFill="1" applyBorder="1" applyAlignment="1">
      <alignment vertical="center"/>
    </xf>
    <xf numFmtId="0" fontId="5" fillId="0" borderId="40" xfId="0" applyFont="1" applyFill="1" applyBorder="1" applyAlignment="1"/>
    <xf numFmtId="0" fontId="5" fillId="0" borderId="66" xfId="0" applyFont="1" applyFill="1" applyBorder="1" applyAlignment="1">
      <alignment horizontal="center" shrinkToFit="1"/>
    </xf>
    <xf numFmtId="0" fontId="5" fillId="0" borderId="45" xfId="0" applyFont="1" applyFill="1" applyBorder="1" applyAlignment="1"/>
    <xf numFmtId="38" fontId="7" fillId="0" borderId="66" xfId="4" applyFont="1" applyFill="1" applyBorder="1" applyAlignment="1"/>
    <xf numFmtId="0" fontId="18" fillId="0" borderId="134" xfId="0" applyFont="1" applyBorder="1">
      <alignment vertical="center"/>
    </xf>
    <xf numFmtId="0" fontId="7" fillId="0" borderId="116" xfId="0" applyFont="1" applyFill="1" applyBorder="1" applyAlignment="1">
      <alignment horizontal="right"/>
    </xf>
    <xf numFmtId="0" fontId="19" fillId="0" borderId="116" xfId="0" applyFont="1" applyFill="1" applyBorder="1" applyAlignment="1">
      <alignment horizontal="right"/>
    </xf>
    <xf numFmtId="38" fontId="6" fillId="0" borderId="66" xfId="4" applyFont="1" applyFill="1" applyBorder="1" applyAlignment="1"/>
    <xf numFmtId="0" fontId="0" fillId="0" borderId="134" xfId="0" applyBorder="1">
      <alignment vertical="center"/>
    </xf>
    <xf numFmtId="0" fontId="7" fillId="0" borderId="135" xfId="0" applyFont="1" applyFill="1" applyBorder="1" applyAlignment="1">
      <alignment horizontal="right"/>
    </xf>
    <xf numFmtId="0" fontId="5" fillId="0" borderId="140" xfId="0" applyFont="1" applyFill="1" applyBorder="1" applyAlignment="1"/>
    <xf numFmtId="0" fontId="0" fillId="0" borderId="141" xfId="0" applyBorder="1">
      <alignment vertical="center"/>
    </xf>
    <xf numFmtId="0" fontId="19" fillId="0" borderId="142" xfId="0" applyFont="1" applyFill="1" applyBorder="1" applyAlignment="1">
      <alignment horizontal="right"/>
    </xf>
    <xf numFmtId="0" fontId="7" fillId="0" borderId="44" xfId="0" applyFont="1" applyFill="1" applyBorder="1" applyAlignment="1">
      <alignment horizontal="left"/>
    </xf>
    <xf numFmtId="38" fontId="6" fillId="0" borderId="139" xfId="2" applyFont="1" applyFill="1" applyBorder="1" applyAlignment="1">
      <alignment vertical="center"/>
    </xf>
    <xf numFmtId="0" fontId="7" fillId="0" borderId="0" xfId="0" applyFont="1" applyFill="1" applyBorder="1" applyAlignment="1"/>
    <xf numFmtId="0" fontId="0" fillId="0" borderId="0" xfId="0" applyAlignment="1">
      <alignment horizontal="right"/>
    </xf>
    <xf numFmtId="0" fontId="6" fillId="0" borderId="16" xfId="1" applyFont="1" applyFill="1" applyBorder="1" applyAlignment="1">
      <alignment horizontal="right"/>
    </xf>
    <xf numFmtId="0" fontId="7" fillId="0" borderId="9" xfId="1" applyFont="1" applyFill="1" applyBorder="1" applyAlignment="1"/>
    <xf numFmtId="0" fontId="7" fillId="0" borderId="45" xfId="0" applyFont="1" applyFill="1" applyBorder="1" applyAlignment="1"/>
    <xf numFmtId="0" fontId="6" fillId="0" borderId="103" xfId="1" applyFont="1" applyFill="1" applyBorder="1" applyAlignment="1">
      <alignment vertical="center"/>
    </xf>
    <xf numFmtId="38" fontId="6" fillId="0" borderId="62" xfId="4" applyFont="1" applyFill="1" applyBorder="1" applyAlignment="1"/>
    <xf numFmtId="38" fontId="6" fillId="0" borderId="62" xfId="2" applyFont="1" applyFill="1" applyBorder="1" applyAlignment="1">
      <alignment vertical="center"/>
    </xf>
    <xf numFmtId="38" fontId="6" fillId="0" borderId="66" xfId="2" applyFont="1" applyFill="1" applyBorder="1" applyAlignment="1">
      <alignment vertical="center"/>
    </xf>
    <xf numFmtId="0" fontId="7" fillId="0" borderId="130" xfId="0" applyFont="1" applyFill="1" applyBorder="1" applyAlignment="1"/>
    <xf numFmtId="38" fontId="7" fillId="0" borderId="122" xfId="4" applyFont="1" applyFill="1" applyBorder="1" applyAlignment="1"/>
    <xf numFmtId="38" fontId="7" fillId="0" borderId="122" xfId="2" applyFont="1" applyFill="1" applyBorder="1" applyAlignment="1">
      <alignment vertical="center"/>
    </xf>
    <xf numFmtId="0" fontId="0" fillId="0" borderId="124" xfId="0" applyFill="1" applyBorder="1">
      <alignment vertical="center"/>
    </xf>
    <xf numFmtId="0" fontId="19" fillId="3" borderId="117" xfId="0" applyFont="1" applyFill="1" applyBorder="1" applyAlignment="1">
      <alignment horizontal="left"/>
    </xf>
    <xf numFmtId="0" fontId="6" fillId="0" borderId="88" xfId="0" applyFont="1" applyFill="1" applyBorder="1" applyAlignment="1">
      <alignment horizontal="left"/>
    </xf>
    <xf numFmtId="0" fontId="19" fillId="3" borderId="143" xfId="0" applyFont="1" applyFill="1" applyBorder="1" applyAlignment="1">
      <alignment horizontal="left"/>
    </xf>
    <xf numFmtId="0" fontId="5" fillId="0" borderId="144" xfId="0" applyFont="1" applyFill="1" applyBorder="1" applyAlignment="1"/>
    <xf numFmtId="0" fontId="7" fillId="0" borderId="144" xfId="0" applyFont="1" applyFill="1" applyBorder="1" applyAlignment="1"/>
    <xf numFmtId="38" fontId="7" fillId="0" borderId="148" xfId="4" applyFont="1" applyFill="1" applyBorder="1" applyAlignment="1"/>
    <xf numFmtId="38" fontId="12" fillId="0" borderId="148" xfId="2" applyFont="1" applyFill="1" applyBorder="1" applyAlignment="1">
      <alignment vertical="center"/>
    </xf>
    <xf numFmtId="0" fontId="0" fillId="0" borderId="149" xfId="0" applyFill="1" applyBorder="1">
      <alignment vertical="center"/>
    </xf>
    <xf numFmtId="0" fontId="7" fillId="0" borderId="150" xfId="0" applyFont="1" applyFill="1" applyBorder="1" applyAlignment="1">
      <alignment horizontal="right"/>
    </xf>
    <xf numFmtId="0" fontId="5" fillId="0" borderId="151" xfId="0" applyFont="1" applyFill="1" applyBorder="1" applyAlignment="1"/>
    <xf numFmtId="0" fontId="5" fillId="0" borderId="152" xfId="0" applyFont="1" applyFill="1" applyBorder="1" applyAlignment="1"/>
    <xf numFmtId="0" fontId="5" fillId="0" borderId="153" xfId="0" applyFont="1" applyFill="1" applyBorder="1" applyAlignment="1"/>
    <xf numFmtId="0" fontId="5" fillId="0" borderId="154" xfId="0" applyFont="1" applyFill="1" applyBorder="1" applyAlignment="1"/>
    <xf numFmtId="0" fontId="5" fillId="0" borderId="155" xfId="0" applyFont="1" applyFill="1" applyBorder="1" applyAlignment="1">
      <alignment horizontal="center" shrinkToFit="1"/>
    </xf>
    <xf numFmtId="0" fontId="7" fillId="0" borderId="151" xfId="0" applyFont="1" applyFill="1" applyBorder="1" applyAlignment="1"/>
    <xf numFmtId="38" fontId="6" fillId="0" borderId="155" xfId="4" applyFont="1" applyFill="1" applyBorder="1" applyAlignment="1"/>
    <xf numFmtId="38" fontId="6" fillId="0" borderId="155" xfId="2" applyFont="1" applyFill="1" applyBorder="1" applyAlignment="1">
      <alignment vertical="center"/>
    </xf>
    <xf numFmtId="0" fontId="0" fillId="0" borderId="156" xfId="0" applyBorder="1">
      <alignment vertical="center"/>
    </xf>
    <xf numFmtId="0" fontId="7" fillId="0" borderId="165" xfId="0" applyFont="1" applyFill="1" applyBorder="1" applyAlignment="1">
      <alignment horizontal="right"/>
    </xf>
    <xf numFmtId="0" fontId="5" fillId="0" borderId="17" xfId="0" applyFont="1" applyFill="1" applyBorder="1" applyAlignment="1"/>
    <xf numFmtId="0" fontId="5" fillId="0" borderId="113" xfId="0" applyFont="1" applyFill="1" applyBorder="1" applyAlignment="1"/>
    <xf numFmtId="0" fontId="5" fillId="0" borderId="42" xfId="0" applyFont="1" applyFill="1" applyBorder="1" applyAlignment="1"/>
    <xf numFmtId="0" fontId="6" fillId="5" borderId="108" xfId="0" applyFont="1" applyFill="1" applyBorder="1" applyAlignment="1"/>
    <xf numFmtId="0" fontId="6" fillId="7" borderId="114" xfId="0" applyFont="1" applyFill="1" applyBorder="1" applyAlignment="1"/>
    <xf numFmtId="0" fontId="6" fillId="6" borderId="157" xfId="0" applyFont="1" applyFill="1" applyBorder="1" applyAlignment="1"/>
    <xf numFmtId="0" fontId="18" fillId="0" borderId="26" xfId="0" applyFont="1" applyBorder="1">
      <alignment vertical="center"/>
    </xf>
    <xf numFmtId="0" fontId="6" fillId="0" borderId="162" xfId="0" applyFont="1" applyFill="1" applyBorder="1" applyAlignment="1">
      <alignment horizontal="left"/>
    </xf>
    <xf numFmtId="0" fontId="7" fillId="0" borderId="158" xfId="0" applyFont="1" applyFill="1" applyBorder="1" applyAlignment="1"/>
    <xf numFmtId="0" fontId="7" fillId="0" borderId="163" xfId="0" applyFont="1" applyFill="1" applyBorder="1" applyAlignment="1"/>
    <xf numFmtId="0" fontId="7" fillId="0" borderId="166" xfId="0" applyFont="1" applyFill="1" applyBorder="1" applyAlignment="1"/>
    <xf numFmtId="0" fontId="8" fillId="0" borderId="162" xfId="0" applyFont="1" applyFill="1" applyBorder="1" applyAlignment="1">
      <alignment horizontal="center" shrinkToFit="1"/>
    </xf>
    <xf numFmtId="0" fontId="8" fillId="0" borderId="162" xfId="0" applyFont="1" applyFill="1" applyBorder="1" applyAlignment="1">
      <alignment horizontal="center"/>
    </xf>
    <xf numFmtId="38" fontId="6" fillId="0" borderId="162" xfId="4" applyFont="1" applyFill="1" applyBorder="1" applyAlignment="1"/>
    <xf numFmtId="38" fontId="7" fillId="0" borderId="158" xfId="4" applyFont="1" applyFill="1" applyBorder="1" applyAlignment="1"/>
    <xf numFmtId="0" fontId="17" fillId="0" borderId="167" xfId="0" applyFont="1" applyFill="1" applyBorder="1">
      <alignment vertical="center"/>
    </xf>
    <xf numFmtId="0" fontId="7" fillId="0" borderId="114" xfId="0" applyFont="1" applyFill="1" applyBorder="1" applyAlignment="1">
      <alignment horizontal="right"/>
    </xf>
    <xf numFmtId="0" fontId="7" fillId="0" borderId="109" xfId="0" applyFont="1" applyFill="1" applyBorder="1" applyAlignment="1">
      <alignment horizontal="left"/>
    </xf>
    <xf numFmtId="0" fontId="7" fillId="0" borderId="111" xfId="0" applyFont="1" applyFill="1" applyBorder="1" applyAlignment="1"/>
    <xf numFmtId="0" fontId="5" fillId="0" borderId="109" xfId="0" applyFont="1" applyFill="1" applyBorder="1" applyAlignment="1">
      <alignment horizontal="center" shrinkToFit="1"/>
    </xf>
    <xf numFmtId="0" fontId="5" fillId="0" borderId="109" xfId="0" applyFont="1" applyFill="1" applyBorder="1" applyAlignment="1"/>
    <xf numFmtId="38" fontId="6" fillId="0" borderId="109" xfId="4" applyFont="1" applyFill="1" applyBorder="1" applyAlignment="1">
      <alignment horizontal="right"/>
    </xf>
    <xf numFmtId="0" fontId="7" fillId="0" borderId="165" xfId="0" applyFont="1" applyFill="1" applyBorder="1" applyAlignment="1">
      <alignment horizontal="left"/>
    </xf>
    <xf numFmtId="38" fontId="12" fillId="0" borderId="6" xfId="2" applyFont="1" applyFill="1" applyBorder="1" applyAlignment="1">
      <alignment vertical="center"/>
    </xf>
    <xf numFmtId="0" fontId="18" fillId="0" borderId="168" xfId="0" applyFont="1" applyBorder="1">
      <alignment vertical="center"/>
    </xf>
    <xf numFmtId="0" fontId="7" fillId="0" borderId="108" xfId="0" applyFont="1" applyFill="1" applyBorder="1" applyAlignment="1">
      <alignment horizontal="right"/>
    </xf>
    <xf numFmtId="0" fontId="5" fillId="0" borderId="111" xfId="0" applyFont="1" applyFill="1" applyBorder="1" applyAlignment="1"/>
    <xf numFmtId="0" fontId="5" fillId="0" borderId="110" xfId="0" applyFont="1" applyFill="1" applyBorder="1" applyAlignment="1"/>
    <xf numFmtId="0" fontId="5" fillId="0" borderId="115" xfId="0" applyFont="1" applyFill="1" applyBorder="1" applyAlignment="1"/>
    <xf numFmtId="0" fontId="0" fillId="0" borderId="169" xfId="0" applyBorder="1">
      <alignment vertical="center"/>
    </xf>
    <xf numFmtId="38" fontId="6" fillId="0" borderId="109" xfId="2" applyFont="1" applyFill="1" applyBorder="1" applyAlignment="1">
      <alignment vertical="center"/>
    </xf>
    <xf numFmtId="0" fontId="7" fillId="0" borderId="99" xfId="0" applyFont="1" applyFill="1" applyBorder="1" applyAlignment="1">
      <alignment horizontal="left"/>
    </xf>
    <xf numFmtId="0" fontId="5" fillId="0" borderId="54" xfId="0" applyFont="1" applyFill="1" applyBorder="1" applyAlignment="1"/>
    <xf numFmtId="38" fontId="8" fillId="0" borderId="62" xfId="4" applyFont="1" applyFill="1" applyBorder="1" applyAlignment="1"/>
    <xf numFmtId="0" fontId="7" fillId="0" borderId="116" xfId="0" applyFont="1" applyFill="1" applyBorder="1" applyAlignment="1">
      <alignment horizontal="left"/>
    </xf>
    <xf numFmtId="0" fontId="5" fillId="0" borderId="30" xfId="0" applyFont="1" applyFill="1" applyBorder="1" applyAlignment="1"/>
    <xf numFmtId="38" fontId="8" fillId="0" borderId="66" xfId="4" applyFont="1" applyFill="1" applyBorder="1" applyAlignment="1"/>
    <xf numFmtId="0" fontId="26" fillId="0" borderId="101" xfId="0" applyFont="1" applyBorder="1">
      <alignment vertical="center"/>
    </xf>
    <xf numFmtId="0" fontId="7" fillId="0" borderId="16" xfId="6" applyFont="1" applyFill="1" applyBorder="1" applyAlignment="1">
      <alignment horizontal="left"/>
    </xf>
    <xf numFmtId="0" fontId="7" fillId="0" borderId="57" xfId="6" applyFont="1" applyFill="1" applyBorder="1" applyAlignment="1">
      <alignment horizontal="left"/>
    </xf>
    <xf numFmtId="0" fontId="7" fillId="0" borderId="40" xfId="0" applyFont="1" applyFill="1" applyBorder="1" applyAlignment="1"/>
    <xf numFmtId="0" fontId="7" fillId="0" borderId="18" xfId="0" applyFont="1" applyFill="1" applyBorder="1" applyAlignment="1"/>
    <xf numFmtId="0" fontId="7" fillId="0" borderId="19" xfId="0" applyFont="1" applyFill="1" applyBorder="1" applyAlignment="1"/>
    <xf numFmtId="0" fontId="7" fillId="0" borderId="5" xfId="0" applyFont="1" applyFill="1" applyBorder="1" applyAlignment="1">
      <alignment horizontal="center" shrinkToFit="1"/>
    </xf>
    <xf numFmtId="0" fontId="7" fillId="0" borderId="19" xfId="0" applyFont="1" applyFill="1" applyBorder="1" applyAlignment="1">
      <alignment horizontal="right"/>
    </xf>
    <xf numFmtId="0" fontId="6" fillId="0" borderId="16" xfId="0" applyFont="1" applyFill="1" applyBorder="1" applyAlignment="1">
      <alignment horizontal="center" shrinkToFit="1"/>
    </xf>
    <xf numFmtId="0" fontId="7" fillId="0" borderId="35" xfId="0" applyFont="1" applyFill="1" applyBorder="1" applyAlignment="1"/>
    <xf numFmtId="0" fontId="7" fillId="0" borderId="38" xfId="0" applyFont="1" applyFill="1" applyBorder="1" applyAlignment="1"/>
    <xf numFmtId="0" fontId="7" fillId="0" borderId="39" xfId="0" applyFont="1" applyFill="1" applyBorder="1" applyAlignment="1"/>
    <xf numFmtId="0" fontId="7" fillId="0" borderId="34" xfId="0" applyFont="1" applyFill="1" applyBorder="1" applyAlignment="1">
      <alignment horizontal="center" shrinkToFit="1"/>
    </xf>
    <xf numFmtId="0" fontId="6" fillId="0" borderId="16" xfId="1" applyFont="1" applyFill="1" applyBorder="1" applyAlignment="1">
      <alignment horizontal="center" shrinkToFit="1"/>
    </xf>
    <xf numFmtId="0" fontId="7" fillId="0" borderId="9" xfId="1" applyFont="1" applyFill="1" applyBorder="1" applyAlignment="1">
      <alignment horizontal="center" shrinkToFit="1"/>
    </xf>
    <xf numFmtId="0" fontId="7" fillId="0" borderId="131" xfId="0" applyFont="1" applyFill="1" applyBorder="1" applyAlignment="1"/>
    <xf numFmtId="0" fontId="7" fillId="0" borderId="132" xfId="0" applyFont="1" applyFill="1" applyBorder="1" applyAlignment="1"/>
    <xf numFmtId="0" fontId="7" fillId="0" borderId="133" xfId="0" applyFont="1" applyFill="1" applyBorder="1" applyAlignment="1"/>
    <xf numFmtId="0" fontId="7" fillId="0" borderId="66" xfId="0" applyFont="1" applyFill="1" applyBorder="1" applyAlignment="1">
      <alignment horizontal="center" shrinkToFit="1"/>
    </xf>
    <xf numFmtId="0" fontId="7" fillId="0" borderId="118" xfId="0" applyFont="1" applyFill="1" applyBorder="1" applyAlignment="1"/>
    <xf numFmtId="0" fontId="7" fillId="0" borderId="119" xfId="0" applyFont="1" applyFill="1" applyBorder="1" applyAlignment="1"/>
    <xf numFmtId="0" fontId="7" fillId="0" borderId="120" xfId="0" applyFont="1" applyFill="1" applyBorder="1" applyAlignment="1"/>
    <xf numFmtId="0" fontId="7" fillId="0" borderId="121" xfId="0" applyFont="1" applyFill="1" applyBorder="1" applyAlignment="1"/>
    <xf numFmtId="0" fontId="7" fillId="0" borderId="122" xfId="0" applyFont="1" applyFill="1" applyBorder="1" applyAlignment="1">
      <alignment horizontal="center" shrinkToFit="1"/>
    </xf>
    <xf numFmtId="0" fontId="7" fillId="0" borderId="16" xfId="0" applyFont="1" applyFill="1" applyBorder="1" applyAlignment="1">
      <alignment horizontal="center" shrinkToFit="1"/>
    </xf>
    <xf numFmtId="0" fontId="7" fillId="0" borderId="11" xfId="0" applyFont="1" applyFill="1" applyBorder="1" applyAlignment="1">
      <alignment horizontal="right"/>
    </xf>
    <xf numFmtId="0" fontId="7" fillId="0" borderId="140" xfId="0" applyFont="1" applyFill="1" applyBorder="1" applyAlignment="1"/>
    <xf numFmtId="0" fontId="7" fillId="0" borderId="136" xfId="0" applyFont="1" applyFill="1" applyBorder="1" applyAlignment="1"/>
    <xf numFmtId="0" fontId="7" fillId="0" borderId="137" xfId="0" applyFont="1" applyFill="1" applyBorder="1" applyAlignment="1"/>
    <xf numFmtId="0" fontId="7" fillId="0" borderId="138" xfId="0" applyFont="1" applyFill="1" applyBorder="1" applyAlignment="1"/>
    <xf numFmtId="0" fontId="7" fillId="0" borderId="139" xfId="0" applyFont="1" applyFill="1" applyBorder="1" applyAlignment="1">
      <alignment horizontal="center" shrinkToFit="1"/>
    </xf>
    <xf numFmtId="0" fontId="7" fillId="0" borderId="145" xfId="0" applyFont="1" applyFill="1" applyBorder="1" applyAlignment="1"/>
    <xf numFmtId="0" fontId="7" fillId="0" borderId="146" xfId="0" applyFont="1" applyFill="1" applyBorder="1" applyAlignment="1"/>
    <xf numFmtId="0" fontId="7" fillId="0" borderId="147" xfId="0" applyFont="1" applyFill="1" applyBorder="1" applyAlignment="1"/>
    <xf numFmtId="0" fontId="7" fillId="0" borderId="148" xfId="0" applyFont="1" applyFill="1" applyBorder="1" applyAlignment="1">
      <alignment horizontal="center" shrinkToFit="1"/>
    </xf>
    <xf numFmtId="0" fontId="7" fillId="0" borderId="83" xfId="0" applyFont="1" applyFill="1" applyBorder="1" applyAlignment="1"/>
    <xf numFmtId="0" fontId="6" fillId="4" borderId="125" xfId="1" applyFont="1" applyFill="1" applyBorder="1" applyAlignment="1" applyProtection="1">
      <alignment vertical="center"/>
      <protection hidden="1"/>
    </xf>
    <xf numFmtId="0" fontId="6" fillId="0" borderId="103" xfId="1" applyFont="1" applyFill="1" applyBorder="1" applyAlignment="1" applyProtection="1">
      <alignment vertical="center"/>
      <protection hidden="1"/>
    </xf>
    <xf numFmtId="0" fontId="6" fillId="0" borderId="103" xfId="1" applyFont="1" applyFill="1" applyBorder="1" applyAlignment="1" applyProtection="1">
      <alignment horizontal="center" vertical="center"/>
      <protection hidden="1"/>
    </xf>
    <xf numFmtId="0" fontId="20" fillId="0" borderId="104" xfId="0" applyFont="1" applyBorder="1" applyProtection="1">
      <alignment vertical="center"/>
      <protection hidden="1"/>
    </xf>
    <xf numFmtId="0" fontId="6" fillId="0" borderId="55" xfId="1" applyFont="1" applyFill="1" applyBorder="1" applyAlignment="1" applyProtection="1">
      <alignment vertical="center"/>
      <protection hidden="1"/>
    </xf>
    <xf numFmtId="0" fontId="6" fillId="0" borderId="62" xfId="1" applyFont="1" applyFill="1" applyBorder="1" applyAlignment="1" applyProtection="1">
      <alignment horizontal="center" vertical="center"/>
      <protection hidden="1"/>
    </xf>
    <xf numFmtId="0" fontId="6" fillId="0" borderId="21" xfId="1" applyFont="1" applyFill="1" applyBorder="1" applyAlignment="1" applyProtection="1">
      <alignment horizontal="center" vertical="center"/>
      <protection hidden="1"/>
    </xf>
    <xf numFmtId="0" fontId="6" fillId="0" borderId="73" xfId="1" applyFont="1" applyFill="1" applyBorder="1" applyAlignment="1" applyProtection="1">
      <alignment horizontal="center" vertical="center"/>
      <protection hidden="1"/>
    </xf>
    <xf numFmtId="0" fontId="6" fillId="0" borderId="66" xfId="1" applyFont="1" applyFill="1" applyBorder="1" applyAlignment="1" applyProtection="1">
      <alignment horizontal="center" vertical="center"/>
      <protection hidden="1"/>
    </xf>
    <xf numFmtId="0" fontId="6" fillId="0" borderId="40" xfId="1" applyFont="1" applyFill="1" applyBorder="1" applyAlignment="1" applyProtection="1">
      <alignment horizontal="center" vertical="center"/>
      <protection hidden="1"/>
    </xf>
    <xf numFmtId="0" fontId="0" fillId="0" borderId="33" xfId="0" applyBorder="1" applyProtection="1">
      <alignment vertical="center"/>
      <protection hidden="1"/>
    </xf>
    <xf numFmtId="0" fontId="7" fillId="0" borderId="37" xfId="6" applyFont="1" applyFill="1" applyBorder="1" applyAlignment="1" applyProtection="1">
      <alignment horizontal="left"/>
      <protection hidden="1"/>
    </xf>
    <xf numFmtId="0" fontId="7" fillId="0" borderId="16" xfId="6" applyFont="1" applyFill="1" applyBorder="1" applyAlignment="1" applyProtection="1">
      <protection hidden="1"/>
    </xf>
    <xf numFmtId="0" fontId="7" fillId="0" borderId="84" xfId="6" applyFont="1" applyFill="1" applyBorder="1" applyAlignment="1" applyProtection="1">
      <protection hidden="1"/>
    </xf>
    <xf numFmtId="0" fontId="7" fillId="0" borderId="1" xfId="6" applyFont="1" applyFill="1" applyBorder="1" applyAlignment="1" applyProtection="1">
      <protection hidden="1"/>
    </xf>
    <xf numFmtId="0" fontId="7" fillId="0" borderId="2" xfId="6" applyFont="1" applyFill="1" applyBorder="1" applyAlignment="1" applyProtection="1">
      <protection hidden="1"/>
    </xf>
    <xf numFmtId="0" fontId="7" fillId="0" borderId="8" xfId="6" applyFont="1" applyFill="1" applyBorder="1" applyAlignment="1" applyProtection="1">
      <alignment horizontal="center"/>
      <protection hidden="1"/>
    </xf>
    <xf numFmtId="0" fontId="7" fillId="0" borderId="16" xfId="1" applyFont="1" applyFill="1" applyBorder="1" applyAlignment="1" applyProtection="1">
      <alignment horizontal="center"/>
      <protection hidden="1"/>
    </xf>
    <xf numFmtId="38" fontId="7" fillId="0" borderId="8" xfId="4" applyFont="1" applyFill="1" applyBorder="1" applyAlignment="1" applyProtection="1">
      <protection hidden="1"/>
    </xf>
    <xf numFmtId="0" fontId="0" fillId="0" borderId="28" xfId="0" applyBorder="1" applyProtection="1">
      <alignment vertical="center"/>
      <protection hidden="1"/>
    </xf>
    <xf numFmtId="0" fontId="7" fillId="0" borderId="13" xfId="6" applyFont="1" applyFill="1" applyBorder="1" applyAlignment="1" applyProtection="1">
      <alignment horizontal="left"/>
      <protection hidden="1"/>
    </xf>
    <xf numFmtId="0" fontId="7" fillId="0" borderId="9" xfId="6" applyFont="1" applyFill="1" applyBorder="1" applyAlignment="1" applyProtection="1">
      <protection hidden="1"/>
    </xf>
    <xf numFmtId="0" fontId="7" fillId="0" borderId="82" xfId="6" applyFont="1" applyFill="1" applyBorder="1" applyAlignment="1" applyProtection="1">
      <protection hidden="1"/>
    </xf>
    <xf numFmtId="0" fontId="7" fillId="0" borderId="10" xfId="6" applyFont="1" applyFill="1" applyBorder="1" applyAlignment="1" applyProtection="1">
      <protection hidden="1"/>
    </xf>
    <xf numFmtId="0" fontId="7" fillId="0" borderId="11" xfId="6" applyFont="1" applyFill="1" applyBorder="1" applyAlignment="1" applyProtection="1">
      <protection hidden="1"/>
    </xf>
    <xf numFmtId="0" fontId="7" fillId="0" borderId="12" xfId="6" applyFont="1" applyFill="1" applyBorder="1" applyAlignment="1" applyProtection="1">
      <alignment horizontal="center"/>
      <protection hidden="1"/>
    </xf>
    <xf numFmtId="0" fontId="7" fillId="0" borderId="9" xfId="1" applyFont="1" applyFill="1" applyBorder="1" applyAlignment="1" applyProtection="1">
      <alignment horizontal="center"/>
      <protection hidden="1"/>
    </xf>
    <xf numFmtId="38" fontId="7" fillId="0" borderId="12" xfId="2" applyFont="1" applyFill="1" applyBorder="1" applyAlignment="1" applyProtection="1">
      <protection hidden="1"/>
    </xf>
    <xf numFmtId="38" fontId="7" fillId="0" borderId="12" xfId="4" applyFont="1" applyFill="1" applyBorder="1" applyAlignment="1" applyProtection="1">
      <protection hidden="1"/>
    </xf>
    <xf numFmtId="0" fontId="0" fillId="0" borderId="27" xfId="0" applyBorder="1" applyProtection="1">
      <alignment vertical="center"/>
      <protection hidden="1"/>
    </xf>
    <xf numFmtId="0" fontId="7" fillId="0" borderId="13" xfId="6" applyFont="1" applyFill="1" applyBorder="1" applyAlignment="1" applyProtection="1">
      <alignment horizontal="right"/>
      <protection hidden="1"/>
    </xf>
    <xf numFmtId="0" fontId="7" fillId="0" borderId="12" xfId="6" applyFont="1" applyFill="1" applyBorder="1" applyAlignment="1" applyProtection="1">
      <alignment horizontal="center" shrinkToFit="1"/>
      <protection hidden="1"/>
    </xf>
    <xf numFmtId="0" fontId="7" fillId="0" borderId="15" xfId="6" applyFont="1" applyFill="1" applyBorder="1" applyAlignment="1" applyProtection="1">
      <alignment horizontal="right"/>
      <protection hidden="1"/>
    </xf>
    <xf numFmtId="0" fontId="7" fillId="0" borderId="57" xfId="6" applyFont="1" applyFill="1" applyBorder="1" applyAlignment="1" applyProtection="1">
      <protection hidden="1"/>
    </xf>
    <xf numFmtId="0" fontId="7" fillId="0" borderId="91" xfId="6" applyFont="1" applyFill="1" applyBorder="1" applyAlignment="1" applyProtection="1">
      <protection hidden="1"/>
    </xf>
    <xf numFmtId="0" fontId="7" fillId="0" borderId="3" xfId="6" applyFont="1" applyFill="1" applyBorder="1" applyAlignment="1" applyProtection="1">
      <protection hidden="1"/>
    </xf>
    <xf numFmtId="0" fontId="7" fillId="0" borderId="4" xfId="6" applyFont="1" applyFill="1" applyBorder="1" applyAlignment="1" applyProtection="1">
      <protection hidden="1"/>
    </xf>
    <xf numFmtId="0" fontId="7" fillId="0" borderId="61" xfId="6" applyFont="1" applyFill="1" applyBorder="1" applyAlignment="1" applyProtection="1">
      <alignment horizontal="center" shrinkToFit="1"/>
      <protection hidden="1"/>
    </xf>
    <xf numFmtId="0" fontId="7" fillId="0" borderId="57" xfId="1" applyFont="1" applyFill="1" applyBorder="1" applyAlignment="1" applyProtection="1">
      <alignment horizontal="center"/>
      <protection hidden="1"/>
    </xf>
    <xf numFmtId="38" fontId="7" fillId="0" borderId="61" xfId="4" applyFont="1" applyFill="1" applyBorder="1" applyAlignment="1" applyProtection="1">
      <protection hidden="1"/>
    </xf>
    <xf numFmtId="0" fontId="0" fillId="0" borderId="25" xfId="0" applyBorder="1" applyProtection="1">
      <alignment vertical="center"/>
      <protection hidden="1"/>
    </xf>
    <xf numFmtId="0" fontId="7" fillId="0" borderId="29" xfId="6" applyFont="1" applyFill="1" applyBorder="1" applyAlignment="1" applyProtection="1">
      <alignment shrinkToFit="1"/>
      <protection hidden="1"/>
    </xf>
    <xf numFmtId="0" fontId="7" fillId="0" borderId="5" xfId="6" applyFont="1" applyFill="1" applyBorder="1" applyAlignment="1" applyProtection="1">
      <alignment horizontal="left"/>
      <protection hidden="1"/>
    </xf>
    <xf numFmtId="0" fontId="7" fillId="0" borderId="79" xfId="6" applyFont="1" applyFill="1" applyBorder="1" applyAlignment="1" applyProtection="1">
      <protection hidden="1"/>
    </xf>
    <xf numFmtId="0" fontId="7" fillId="0" borderId="18" xfId="6" applyFont="1" applyFill="1" applyBorder="1" applyAlignment="1" applyProtection="1">
      <protection hidden="1"/>
    </xf>
    <xf numFmtId="0" fontId="7" fillId="0" borderId="44" xfId="6" applyFont="1" applyFill="1" applyBorder="1" applyAlignment="1" applyProtection="1">
      <protection hidden="1"/>
    </xf>
    <xf numFmtId="0" fontId="7" fillId="0" borderId="79" xfId="6" applyFont="1" applyFill="1" applyBorder="1" applyAlignment="1" applyProtection="1">
      <alignment horizontal="center" shrinkToFit="1"/>
      <protection hidden="1"/>
    </xf>
    <xf numFmtId="0" fontId="7" fillId="0" borderId="5" xfId="1" applyFont="1" applyFill="1" applyBorder="1" applyAlignment="1" applyProtection="1">
      <alignment horizontal="center"/>
      <protection hidden="1"/>
    </xf>
    <xf numFmtId="38" fontId="7" fillId="0" borderId="79" xfId="4" applyFont="1" applyFill="1" applyBorder="1" applyAlignment="1" applyProtection="1">
      <protection hidden="1"/>
    </xf>
    <xf numFmtId="0" fontId="0" fillId="0" borderId="26" xfId="0" applyBorder="1" applyProtection="1">
      <alignment vertical="center"/>
      <protection hidden="1"/>
    </xf>
    <xf numFmtId="0" fontId="7" fillId="0" borderId="60" xfId="6" applyFont="1" applyFill="1" applyBorder="1" applyAlignment="1" applyProtection="1">
      <alignment shrinkToFit="1"/>
      <protection hidden="1"/>
    </xf>
    <xf numFmtId="0" fontId="7" fillId="0" borderId="6" xfId="6" applyFont="1" applyFill="1" applyBorder="1" applyAlignment="1" applyProtection="1">
      <alignment horizontal="left"/>
      <protection hidden="1"/>
    </xf>
    <xf numFmtId="0" fontId="7" fillId="0" borderId="17" xfId="6" applyFont="1" applyFill="1" applyBorder="1" applyAlignment="1" applyProtection="1">
      <protection hidden="1"/>
    </xf>
    <xf numFmtId="0" fontId="7" fillId="0" borderId="7" xfId="6" applyFont="1" applyFill="1" applyBorder="1" applyAlignment="1" applyProtection="1">
      <protection hidden="1"/>
    </xf>
    <xf numFmtId="0" fontId="7" fillId="0" borderId="42" xfId="6" applyFont="1" applyFill="1" applyBorder="1" applyAlignment="1" applyProtection="1">
      <protection hidden="1"/>
    </xf>
    <xf numFmtId="0" fontId="7" fillId="0" borderId="17" xfId="6" applyFont="1" applyFill="1" applyBorder="1" applyAlignment="1" applyProtection="1">
      <alignment horizontal="center" shrinkToFit="1"/>
      <protection hidden="1"/>
    </xf>
    <xf numFmtId="0" fontId="7" fillId="0" borderId="6" xfId="1" applyFont="1" applyFill="1" applyBorder="1" applyAlignment="1" applyProtection="1">
      <alignment horizontal="center"/>
      <protection hidden="1"/>
    </xf>
    <xf numFmtId="38" fontId="7" fillId="0" borderId="17" xfId="4" applyFont="1" applyFill="1" applyBorder="1" applyAlignment="1" applyProtection="1">
      <protection hidden="1"/>
    </xf>
    <xf numFmtId="0" fontId="0" fillId="0" borderId="41" xfId="0" applyBorder="1" applyProtection="1">
      <alignment vertical="center"/>
      <protection hidden="1"/>
    </xf>
    <xf numFmtId="0" fontId="8" fillId="0" borderId="88" xfId="0" applyFont="1" applyFill="1" applyBorder="1" applyAlignment="1" applyProtection="1">
      <alignment shrinkToFit="1"/>
      <protection hidden="1"/>
    </xf>
    <xf numFmtId="0" fontId="6" fillId="0" borderId="16" xfId="0" applyFont="1" applyFill="1" applyBorder="1" applyAlignment="1" applyProtection="1">
      <alignment horizontal="left"/>
      <protection hidden="1"/>
    </xf>
    <xf numFmtId="0" fontId="5" fillId="0" borderId="84" xfId="0" applyFont="1" applyFill="1" applyBorder="1" applyAlignment="1" applyProtection="1">
      <protection hidden="1"/>
    </xf>
    <xf numFmtId="0" fontId="5" fillId="0" borderId="1" xfId="0" applyFont="1" applyFill="1" applyBorder="1" applyAlignment="1" applyProtection="1">
      <protection hidden="1"/>
    </xf>
    <xf numFmtId="0" fontId="5" fillId="0" borderId="2" xfId="0" applyFont="1" applyFill="1" applyBorder="1" applyAlignment="1" applyProtection="1">
      <protection hidden="1"/>
    </xf>
    <xf numFmtId="0" fontId="8" fillId="0" borderId="16" xfId="0" applyFont="1" applyFill="1" applyBorder="1" applyAlignment="1" applyProtection="1">
      <alignment horizontal="center" shrinkToFit="1"/>
      <protection hidden="1"/>
    </xf>
    <xf numFmtId="0" fontId="8" fillId="0" borderId="16" xfId="0" applyFont="1" applyFill="1" applyBorder="1" applyAlignment="1" applyProtection="1">
      <alignment horizontal="center"/>
      <protection hidden="1"/>
    </xf>
    <xf numFmtId="38" fontId="6" fillId="0" borderId="16" xfId="4" applyFont="1" applyFill="1" applyBorder="1" applyAlignment="1" applyProtection="1">
      <protection hidden="1"/>
    </xf>
    <xf numFmtId="38" fontId="6" fillId="0" borderId="8" xfId="4" applyFont="1" applyFill="1" applyBorder="1" applyAlignment="1" applyProtection="1">
      <protection hidden="1"/>
    </xf>
    <xf numFmtId="0" fontId="17" fillId="0" borderId="28" xfId="0" applyFont="1" applyBorder="1" applyProtection="1">
      <alignment vertical="center"/>
      <protection hidden="1"/>
    </xf>
    <xf numFmtId="0" fontId="5" fillId="0" borderId="13" xfId="0" applyFont="1" applyFill="1" applyBorder="1" applyAlignment="1" applyProtection="1">
      <alignment horizontal="right"/>
      <protection hidden="1"/>
    </xf>
    <xf numFmtId="0" fontId="7" fillId="0" borderId="9" xfId="0" applyFont="1" applyFill="1" applyBorder="1" applyAlignment="1" applyProtection="1">
      <protection hidden="1"/>
    </xf>
    <xf numFmtId="0" fontId="5" fillId="0" borderId="14" xfId="0" applyFont="1" applyFill="1" applyBorder="1" applyAlignment="1" applyProtection="1">
      <protection hidden="1"/>
    </xf>
    <xf numFmtId="0" fontId="5" fillId="0" borderId="10" xfId="0" applyFont="1" applyFill="1" applyBorder="1" applyAlignment="1" applyProtection="1">
      <protection hidden="1"/>
    </xf>
    <xf numFmtId="0" fontId="5" fillId="0" borderId="11" xfId="0" applyFont="1" applyFill="1" applyBorder="1" applyAlignment="1" applyProtection="1">
      <protection hidden="1"/>
    </xf>
    <xf numFmtId="0" fontId="5" fillId="0" borderId="12" xfId="0" applyFont="1" applyFill="1" applyBorder="1" applyAlignment="1" applyProtection="1">
      <alignment horizontal="center" shrinkToFit="1"/>
      <protection hidden="1"/>
    </xf>
    <xf numFmtId="0" fontId="5" fillId="0" borderId="9" xfId="0" applyFont="1" applyFill="1" applyBorder="1" applyAlignment="1" applyProtection="1">
      <protection hidden="1"/>
    </xf>
    <xf numFmtId="38" fontId="7" fillId="0" borderId="9" xfId="4" applyFont="1" applyFill="1" applyBorder="1" applyAlignment="1" applyProtection="1">
      <protection hidden="1"/>
    </xf>
    <xf numFmtId="0" fontId="7" fillId="0" borderId="9" xfId="0" applyFont="1" applyFill="1" applyBorder="1" applyAlignment="1" applyProtection="1">
      <alignment horizontal="left"/>
      <protection hidden="1"/>
    </xf>
    <xf numFmtId="0" fontId="5" fillId="0" borderId="82" xfId="0" applyFont="1" applyFill="1" applyBorder="1" applyAlignment="1" applyProtection="1">
      <protection hidden="1"/>
    </xf>
    <xf numFmtId="0" fontId="5" fillId="0" borderId="9" xfId="0" applyFont="1" applyFill="1" applyBorder="1" applyAlignment="1" applyProtection="1">
      <alignment horizontal="center" shrinkToFit="1"/>
      <protection hidden="1"/>
    </xf>
    <xf numFmtId="0" fontId="7" fillId="0" borderId="89" xfId="0" applyFont="1" applyFill="1" applyBorder="1" applyAlignment="1" applyProtection="1">
      <alignment horizontal="right"/>
      <protection hidden="1"/>
    </xf>
    <xf numFmtId="0" fontId="7" fillId="0" borderId="12" xfId="0" applyFont="1" applyFill="1" applyBorder="1" applyAlignment="1" applyProtection="1">
      <protection hidden="1"/>
    </xf>
    <xf numFmtId="0" fontId="7" fillId="0" borderId="90" xfId="0" applyFont="1" applyFill="1" applyBorder="1" applyAlignment="1" applyProtection="1">
      <alignment horizontal="right"/>
      <protection hidden="1"/>
    </xf>
    <xf numFmtId="0" fontId="7" fillId="0" borderId="61" xfId="0" applyFont="1" applyFill="1" applyBorder="1" applyAlignment="1" applyProtection="1">
      <protection hidden="1"/>
    </xf>
    <xf numFmtId="0" fontId="5" fillId="0" borderId="91" xfId="0" applyFont="1" applyFill="1" applyBorder="1" applyAlignment="1" applyProtection="1">
      <protection hidden="1"/>
    </xf>
    <xf numFmtId="0" fontId="5" fillId="0" borderId="3" xfId="0" applyFont="1" applyFill="1" applyBorder="1" applyAlignment="1" applyProtection="1">
      <protection hidden="1"/>
    </xf>
    <xf numFmtId="0" fontId="5" fillId="0" borderId="4" xfId="0" applyFont="1" applyFill="1" applyBorder="1" applyAlignment="1" applyProtection="1">
      <protection hidden="1"/>
    </xf>
    <xf numFmtId="0" fontId="5" fillId="0" borderId="57" xfId="0" applyFont="1" applyFill="1" applyBorder="1" applyAlignment="1" applyProtection="1">
      <alignment horizontal="center" shrinkToFit="1"/>
      <protection hidden="1"/>
    </xf>
    <xf numFmtId="0" fontId="5" fillId="0" borderId="57" xfId="0" applyFont="1" applyFill="1" applyBorder="1" applyAlignment="1" applyProtection="1">
      <protection hidden="1"/>
    </xf>
    <xf numFmtId="38" fontId="7" fillId="0" borderId="57" xfId="4" applyFont="1" applyFill="1" applyBorder="1" applyAlignment="1" applyProtection="1">
      <protection hidden="1"/>
    </xf>
    <xf numFmtId="0" fontId="6" fillId="0" borderId="88" xfId="0" applyFont="1" applyFill="1" applyBorder="1" applyAlignment="1" applyProtection="1">
      <alignment shrinkToFit="1"/>
      <protection hidden="1"/>
    </xf>
    <xf numFmtId="0" fontId="7" fillId="0" borderId="84" xfId="0" applyFont="1" applyFill="1" applyBorder="1" applyAlignment="1" applyProtection="1">
      <protection hidden="1"/>
    </xf>
    <xf numFmtId="0" fontId="7" fillId="0" borderId="1" xfId="0" applyFont="1" applyFill="1" applyBorder="1" applyAlignment="1" applyProtection="1">
      <protection hidden="1"/>
    </xf>
    <xf numFmtId="0" fontId="7" fillId="0" borderId="2" xfId="0" applyFont="1" applyFill="1" applyBorder="1" applyAlignment="1" applyProtection="1">
      <protection hidden="1"/>
    </xf>
    <xf numFmtId="0" fontId="6" fillId="0" borderId="8" xfId="0" applyFont="1" applyFill="1" applyBorder="1" applyAlignment="1" applyProtection="1">
      <alignment horizontal="center" shrinkToFit="1"/>
      <protection hidden="1"/>
    </xf>
    <xf numFmtId="0" fontId="6" fillId="0" borderId="16" xfId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 applyProtection="1">
      <alignment horizontal="right"/>
      <protection hidden="1"/>
    </xf>
    <xf numFmtId="0" fontId="7" fillId="0" borderId="14" xfId="0" applyFont="1" applyFill="1" applyBorder="1" applyAlignment="1" applyProtection="1">
      <protection hidden="1"/>
    </xf>
    <xf numFmtId="0" fontId="7" fillId="0" borderId="10" xfId="0" applyFont="1" applyFill="1" applyBorder="1" applyAlignment="1" applyProtection="1">
      <protection hidden="1"/>
    </xf>
    <xf numFmtId="0" fontId="7" fillId="0" borderId="11" xfId="0" applyFont="1" applyFill="1" applyBorder="1" applyAlignment="1" applyProtection="1">
      <protection hidden="1"/>
    </xf>
    <xf numFmtId="0" fontId="7" fillId="0" borderId="12" xfId="0" applyFont="1" applyFill="1" applyBorder="1" applyAlignment="1" applyProtection="1">
      <alignment horizontal="center" shrinkToFit="1"/>
      <protection hidden="1"/>
    </xf>
    <xf numFmtId="0" fontId="18" fillId="0" borderId="27" xfId="0" applyFont="1" applyBorder="1" applyProtection="1">
      <alignment vertical="center"/>
      <protection hidden="1"/>
    </xf>
    <xf numFmtId="0" fontId="7" fillId="0" borderId="82" xfId="0" applyFont="1" applyFill="1" applyBorder="1" applyAlignment="1" applyProtection="1">
      <protection hidden="1"/>
    </xf>
    <xf numFmtId="0" fontId="7" fillId="0" borderId="91" xfId="0" applyFont="1" applyFill="1" applyBorder="1" applyAlignment="1" applyProtection="1">
      <protection hidden="1"/>
    </xf>
    <xf numFmtId="0" fontId="7" fillId="0" borderId="3" xfId="0" applyFont="1" applyFill="1" applyBorder="1" applyAlignment="1" applyProtection="1">
      <protection hidden="1"/>
    </xf>
    <xf numFmtId="0" fontId="7" fillId="0" borderId="4" xfId="0" applyFont="1" applyFill="1" applyBorder="1" applyAlignment="1" applyProtection="1">
      <protection hidden="1"/>
    </xf>
    <xf numFmtId="0" fontId="7" fillId="0" borderId="61" xfId="0" applyFont="1" applyFill="1" applyBorder="1" applyAlignment="1" applyProtection="1">
      <alignment horizontal="center" shrinkToFit="1"/>
      <protection hidden="1"/>
    </xf>
    <xf numFmtId="0" fontId="18" fillId="0" borderId="25" xfId="0" applyFont="1" applyBorder="1" applyProtection="1">
      <alignment vertical="center"/>
      <protection hidden="1"/>
    </xf>
    <xf numFmtId="0" fontId="6" fillId="0" borderId="88" xfId="0" applyFont="1" applyFill="1" applyBorder="1" applyAlignment="1" applyProtection="1">
      <protection hidden="1"/>
    </xf>
    <xf numFmtId="0" fontId="6" fillId="0" borderId="16" xfId="0" applyFont="1" applyFill="1" applyBorder="1" applyAlignment="1" applyProtection="1">
      <alignment horizontal="center" shrinkToFit="1"/>
      <protection hidden="1"/>
    </xf>
    <xf numFmtId="0" fontId="6" fillId="0" borderId="16" xfId="0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 applyProtection="1">
      <alignment horizontal="center" shrinkToFit="1"/>
      <protection hidden="1"/>
    </xf>
    <xf numFmtId="0" fontId="17" fillId="0" borderId="27" xfId="0" applyFont="1" applyBorder="1" applyProtection="1">
      <alignment vertical="center"/>
      <protection hidden="1"/>
    </xf>
    <xf numFmtId="0" fontId="7" fillId="0" borderId="57" xfId="0" applyFont="1" applyFill="1" applyBorder="1" applyAlignment="1" applyProtection="1">
      <alignment horizontal="center" shrinkToFit="1"/>
      <protection hidden="1"/>
    </xf>
    <xf numFmtId="0" fontId="7" fillId="0" borderId="57" xfId="0" applyFont="1" applyFill="1" applyBorder="1" applyAlignment="1" applyProtection="1">
      <protection hidden="1"/>
    </xf>
    <xf numFmtId="0" fontId="13" fillId="0" borderId="37" xfId="0" applyFont="1" applyFill="1" applyBorder="1" applyAlignment="1" applyProtection="1">
      <alignment horizontal="left"/>
      <protection hidden="1"/>
    </xf>
    <xf numFmtId="0" fontId="17" fillId="0" borderId="77" xfId="0" applyFont="1" applyBorder="1" applyProtection="1">
      <alignment vertical="center"/>
      <protection hidden="1"/>
    </xf>
    <xf numFmtId="38" fontId="8" fillId="0" borderId="9" xfId="2" applyFont="1" applyFill="1" applyBorder="1" applyAlignment="1" applyProtection="1">
      <alignment vertical="center"/>
      <protection hidden="1"/>
    </xf>
    <xf numFmtId="0" fontId="18" fillId="0" borderId="74" xfId="0" applyFont="1" applyBorder="1" applyProtection="1">
      <alignment vertical="center"/>
      <protection hidden="1"/>
    </xf>
    <xf numFmtId="0" fontId="7" fillId="0" borderId="10" xfId="0" applyFont="1" applyFill="1" applyBorder="1" applyAlignment="1" applyProtection="1">
      <alignment horizontal="right"/>
      <protection hidden="1"/>
    </xf>
    <xf numFmtId="38" fontId="13" fillId="0" borderId="9" xfId="2" applyFont="1" applyFill="1" applyBorder="1" applyAlignment="1" applyProtection="1">
      <alignment vertical="center"/>
      <protection hidden="1"/>
    </xf>
    <xf numFmtId="0" fontId="7" fillId="0" borderId="17" xfId="0" applyFont="1" applyFill="1" applyBorder="1" applyAlignment="1" applyProtection="1">
      <protection hidden="1"/>
    </xf>
    <xf numFmtId="38" fontId="7" fillId="0" borderId="6" xfId="4" applyFont="1" applyFill="1" applyBorder="1" applyAlignment="1" applyProtection="1">
      <protection hidden="1"/>
    </xf>
    <xf numFmtId="38" fontId="13" fillId="0" borderId="57" xfId="2" applyFont="1" applyFill="1" applyBorder="1" applyAlignment="1" applyProtection="1">
      <alignment vertical="center"/>
      <protection hidden="1"/>
    </xf>
    <xf numFmtId="0" fontId="18" fillId="0" borderId="76" xfId="0" applyFont="1" applyBorder="1" applyProtection="1">
      <alignment vertical="center"/>
      <protection hidden="1"/>
    </xf>
    <xf numFmtId="0" fontId="7" fillId="0" borderId="102" xfId="0" applyFont="1" applyFill="1" applyBorder="1" applyAlignment="1" applyProtection="1">
      <alignment horizontal="left"/>
      <protection hidden="1"/>
    </xf>
    <xf numFmtId="0" fontId="7" fillId="0" borderId="46" xfId="0" applyFont="1" applyFill="1" applyBorder="1" applyAlignment="1" applyProtection="1">
      <protection hidden="1"/>
    </xf>
    <xf numFmtId="0" fontId="7" fillId="0" borderId="35" xfId="0" applyFont="1" applyFill="1" applyBorder="1" applyAlignment="1" applyProtection="1">
      <protection hidden="1"/>
    </xf>
    <xf numFmtId="0" fontId="7" fillId="0" borderId="38" xfId="0" applyFont="1" applyFill="1" applyBorder="1" applyAlignment="1" applyProtection="1">
      <protection hidden="1"/>
    </xf>
    <xf numFmtId="0" fontId="7" fillId="0" borderId="39" xfId="0" applyFont="1" applyFill="1" applyBorder="1" applyAlignment="1" applyProtection="1">
      <protection hidden="1"/>
    </xf>
    <xf numFmtId="0" fontId="7" fillId="0" borderId="34" xfId="0" applyFont="1" applyFill="1" applyBorder="1" applyAlignment="1" applyProtection="1">
      <alignment horizontal="center" shrinkToFit="1"/>
      <protection hidden="1"/>
    </xf>
    <xf numFmtId="0" fontId="7" fillId="0" borderId="47" xfId="0" applyFont="1" applyFill="1" applyBorder="1" applyAlignment="1" applyProtection="1">
      <protection hidden="1"/>
    </xf>
    <xf numFmtId="38" fontId="7" fillId="0" borderId="34" xfId="4" applyFont="1" applyFill="1" applyBorder="1" applyAlignment="1" applyProtection="1">
      <protection hidden="1"/>
    </xf>
    <xf numFmtId="38" fontId="12" fillId="0" borderId="34" xfId="2" applyFont="1" applyFill="1" applyBorder="1" applyAlignment="1" applyProtection="1">
      <alignment vertical="center"/>
      <protection hidden="1"/>
    </xf>
    <xf numFmtId="0" fontId="18" fillId="0" borderId="53" xfId="0" applyFont="1" applyBorder="1" applyProtection="1">
      <alignment vertical="center"/>
      <protection hidden="1"/>
    </xf>
    <xf numFmtId="0" fontId="7" fillId="0" borderId="99" xfId="0" applyFont="1" applyFill="1" applyBorder="1" applyAlignment="1" applyProtection="1">
      <alignment horizontal="right"/>
      <protection hidden="1"/>
    </xf>
    <xf numFmtId="0" fontId="7" fillId="0" borderId="21" xfId="0" applyFont="1" applyFill="1" applyBorder="1" applyAlignment="1" applyProtection="1">
      <protection hidden="1"/>
    </xf>
    <xf numFmtId="0" fontId="5" fillId="0" borderId="85" xfId="0" applyFont="1" applyFill="1" applyBorder="1" applyAlignment="1" applyProtection="1">
      <protection hidden="1"/>
    </xf>
    <xf numFmtId="0" fontId="5" fillId="0" borderId="63" xfId="0" applyFont="1" applyFill="1" applyBorder="1" applyAlignment="1" applyProtection="1">
      <protection hidden="1"/>
    </xf>
    <xf numFmtId="0" fontId="5" fillId="0" borderId="86" xfId="0" applyFont="1" applyFill="1" applyBorder="1" applyAlignment="1" applyProtection="1">
      <protection hidden="1"/>
    </xf>
    <xf numFmtId="0" fontId="5" fillId="0" borderId="62" xfId="0" applyFont="1" applyFill="1" applyBorder="1" applyAlignment="1" applyProtection="1">
      <alignment horizontal="center" shrinkToFit="1"/>
      <protection hidden="1"/>
    </xf>
    <xf numFmtId="0" fontId="5" fillId="0" borderId="0" xfId="0" applyFont="1" applyFill="1" applyBorder="1" applyAlignment="1" applyProtection="1">
      <protection hidden="1"/>
    </xf>
    <xf numFmtId="38" fontId="6" fillId="0" borderId="62" xfId="4" applyFont="1" applyFill="1" applyBorder="1" applyAlignment="1" applyProtection="1">
      <protection hidden="1"/>
    </xf>
    <xf numFmtId="38" fontId="6" fillId="0" borderId="62" xfId="2" applyFont="1" applyFill="1" applyBorder="1" applyAlignment="1" applyProtection="1">
      <alignment vertical="center"/>
      <protection hidden="1"/>
    </xf>
    <xf numFmtId="0" fontId="0" fillId="0" borderId="22" xfId="0" applyBorder="1" applyProtection="1">
      <alignment vertical="center"/>
      <protection hidden="1"/>
    </xf>
    <xf numFmtId="0" fontId="19" fillId="3" borderId="157" xfId="0" applyFont="1" applyFill="1" applyBorder="1" applyAlignment="1" applyProtection="1">
      <alignment horizontal="left"/>
      <protection hidden="1"/>
    </xf>
    <xf numFmtId="0" fontId="7" fillId="0" borderId="158" xfId="0" applyFont="1" applyFill="1" applyBorder="1" applyAlignment="1" applyProtection="1">
      <protection hidden="1"/>
    </xf>
    <xf numFmtId="0" fontId="5" fillId="0" borderId="159" xfId="0" applyFont="1" applyFill="1" applyBorder="1" applyAlignment="1" applyProtection="1">
      <protection hidden="1"/>
    </xf>
    <xf numFmtId="0" fontId="5" fillId="0" borderId="160" xfId="0" applyFont="1" applyFill="1" applyBorder="1" applyAlignment="1" applyProtection="1">
      <protection hidden="1"/>
    </xf>
    <xf numFmtId="0" fontId="5" fillId="0" borderId="161" xfId="0" applyFont="1" applyFill="1" applyBorder="1" applyAlignment="1" applyProtection="1">
      <protection hidden="1"/>
    </xf>
    <xf numFmtId="0" fontId="5" fillId="0" borderId="162" xfId="0" applyFont="1" applyFill="1" applyBorder="1" applyAlignment="1" applyProtection="1">
      <alignment horizontal="center" shrinkToFit="1"/>
      <protection hidden="1"/>
    </xf>
    <xf numFmtId="0" fontId="5" fillId="0" borderId="163" xfId="0" applyFont="1" applyFill="1" applyBorder="1" applyAlignment="1" applyProtection="1">
      <protection hidden="1"/>
    </xf>
    <xf numFmtId="38" fontId="7" fillId="0" borderId="162" xfId="4" applyFont="1" applyFill="1" applyBorder="1" applyAlignment="1" applyProtection="1">
      <protection hidden="1"/>
    </xf>
    <xf numFmtId="38" fontId="12" fillId="0" borderId="162" xfId="2" applyFont="1" applyFill="1" applyBorder="1" applyAlignment="1" applyProtection="1">
      <alignment vertical="center"/>
      <protection hidden="1"/>
    </xf>
    <xf numFmtId="0" fontId="0" fillId="0" borderId="164" xfId="0" applyFill="1" applyBorder="1" applyProtection="1">
      <alignment vertical="center"/>
      <protection hidden="1"/>
    </xf>
    <xf numFmtId="0" fontId="6" fillId="0" borderId="98" xfId="0" applyFont="1" applyFill="1" applyBorder="1" applyAlignment="1" applyProtection="1">
      <alignment horizontal="left"/>
      <protection hidden="1"/>
    </xf>
    <xf numFmtId="0" fontId="7" fillId="0" borderId="79" xfId="0" applyFont="1" applyFill="1" applyBorder="1" applyAlignment="1" applyProtection="1">
      <protection hidden="1"/>
    </xf>
    <xf numFmtId="0" fontId="5" fillId="0" borderId="83" xfId="0" applyFont="1" applyFill="1" applyBorder="1" applyAlignment="1" applyProtection="1">
      <protection hidden="1"/>
    </xf>
    <xf numFmtId="0" fontId="5" fillId="0" borderId="18" xfId="0" applyFont="1" applyFill="1" applyBorder="1" applyAlignment="1" applyProtection="1">
      <protection hidden="1"/>
    </xf>
    <xf numFmtId="0" fontId="5" fillId="0" borderId="19" xfId="0" applyFont="1" applyFill="1" applyBorder="1" applyAlignment="1" applyProtection="1">
      <protection hidden="1"/>
    </xf>
    <xf numFmtId="0" fontId="5" fillId="0" borderId="5" xfId="0" applyFont="1" applyFill="1" applyBorder="1" applyAlignment="1" applyProtection="1">
      <alignment horizontal="center" shrinkToFit="1"/>
      <protection hidden="1"/>
    </xf>
    <xf numFmtId="0" fontId="7" fillId="0" borderId="59" xfId="0" applyFont="1" applyFill="1" applyBorder="1" applyAlignment="1" applyProtection="1">
      <protection hidden="1"/>
    </xf>
    <xf numFmtId="38" fontId="7" fillId="0" borderId="5" xfId="4" applyFont="1" applyFill="1" applyBorder="1" applyAlignment="1" applyProtection="1">
      <protection hidden="1"/>
    </xf>
    <xf numFmtId="0" fontId="0" fillId="0" borderId="101" xfId="0" applyBorder="1" applyProtection="1">
      <alignment vertical="center"/>
      <protection hidden="1"/>
    </xf>
    <xf numFmtId="0" fontId="7" fillId="0" borderId="98" xfId="0" applyFont="1" applyFill="1" applyBorder="1" applyAlignment="1" applyProtection="1">
      <alignment horizontal="left"/>
      <protection hidden="1"/>
    </xf>
    <xf numFmtId="0" fontId="5" fillId="0" borderId="19" xfId="0" applyFont="1" applyFill="1" applyBorder="1" applyAlignment="1" applyProtection="1">
      <alignment horizontal="right"/>
      <protection hidden="1"/>
    </xf>
    <xf numFmtId="0" fontId="7" fillId="0" borderId="98" xfId="0" applyFont="1" applyFill="1" applyBorder="1" applyAlignment="1" applyProtection="1">
      <alignment horizontal="right"/>
      <protection hidden="1"/>
    </xf>
    <xf numFmtId="0" fontId="7" fillId="0" borderId="0" xfId="0" applyFont="1" applyFill="1" applyBorder="1" applyAlignment="1" applyProtection="1">
      <protection hidden="1"/>
    </xf>
    <xf numFmtId="38" fontId="7" fillId="0" borderId="62" xfId="4" applyFont="1" applyFill="1" applyBorder="1" applyAlignment="1" applyProtection="1">
      <protection hidden="1"/>
    </xf>
    <xf numFmtId="0" fontId="7" fillId="0" borderId="88" xfId="0" applyFont="1" applyFill="1" applyBorder="1" applyAlignment="1" applyProtection="1">
      <alignment horizontal="right"/>
      <protection hidden="1"/>
    </xf>
    <xf numFmtId="0" fontId="7" fillId="0" borderId="8" xfId="0" applyFont="1" applyFill="1" applyBorder="1" applyAlignment="1" applyProtection="1">
      <protection hidden="1"/>
    </xf>
    <xf numFmtId="0" fontId="5" fillId="0" borderId="16" xfId="0" applyFont="1" applyFill="1" applyBorder="1" applyAlignment="1" applyProtection="1">
      <alignment horizontal="center" shrinkToFit="1"/>
      <protection hidden="1"/>
    </xf>
    <xf numFmtId="0" fontId="7" fillId="0" borderId="56" xfId="0" applyFont="1" applyFill="1" applyBorder="1" applyAlignment="1" applyProtection="1">
      <protection hidden="1"/>
    </xf>
    <xf numFmtId="0" fontId="19" fillId="0" borderId="16" xfId="0" applyFont="1" applyFill="1" applyBorder="1" applyAlignment="1" applyProtection="1">
      <alignment horizontal="right"/>
      <protection hidden="1"/>
    </xf>
    <xf numFmtId="38" fontId="6" fillId="0" borderId="16" xfId="2" applyFont="1" applyFill="1" applyBorder="1" applyAlignment="1" applyProtection="1">
      <alignment vertical="center"/>
      <protection hidden="1"/>
    </xf>
    <xf numFmtId="0" fontId="0" fillId="0" borderId="77" xfId="0" applyBorder="1" applyProtection="1">
      <alignment vertical="center"/>
      <protection hidden="1"/>
    </xf>
    <xf numFmtId="0" fontId="7" fillId="0" borderId="20" xfId="0" applyFont="1" applyFill="1" applyBorder="1" applyAlignment="1" applyProtection="1">
      <protection hidden="1"/>
    </xf>
    <xf numFmtId="0" fontId="19" fillId="0" borderId="9" xfId="0" applyFont="1" applyFill="1" applyBorder="1" applyAlignment="1" applyProtection="1">
      <alignment horizontal="right"/>
      <protection hidden="1"/>
    </xf>
    <xf numFmtId="38" fontId="7" fillId="0" borderId="9" xfId="2" applyFont="1" applyFill="1" applyBorder="1" applyAlignment="1" applyProtection="1">
      <alignment vertical="center"/>
      <protection hidden="1"/>
    </xf>
    <xf numFmtId="0" fontId="0" fillId="0" borderId="74" xfId="0" applyBorder="1" applyProtection="1">
      <alignment vertical="center"/>
      <protection hidden="1"/>
    </xf>
    <xf numFmtId="0" fontId="7" fillId="0" borderId="117" xfId="0" applyFont="1" applyFill="1" applyBorder="1" applyAlignment="1" applyProtection="1">
      <alignment horizontal="right"/>
      <protection hidden="1"/>
    </xf>
    <xf numFmtId="0" fontId="5" fillId="0" borderId="118" xfId="0" applyFont="1" applyFill="1" applyBorder="1" applyAlignment="1" applyProtection="1">
      <protection hidden="1"/>
    </xf>
    <xf numFmtId="0" fontId="5" fillId="0" borderId="119" xfId="0" applyFont="1" applyFill="1" applyBorder="1" applyAlignment="1" applyProtection="1">
      <protection hidden="1"/>
    </xf>
    <xf numFmtId="0" fontId="5" fillId="0" borderId="120" xfId="0" applyFont="1" applyFill="1" applyBorder="1" applyAlignment="1" applyProtection="1">
      <protection hidden="1"/>
    </xf>
    <xf numFmtId="0" fontId="5" fillId="0" borderId="121" xfId="0" applyFont="1" applyFill="1" applyBorder="1" applyAlignment="1" applyProtection="1">
      <protection hidden="1"/>
    </xf>
    <xf numFmtId="0" fontId="5" fillId="0" borderId="122" xfId="0" applyFont="1" applyFill="1" applyBorder="1" applyAlignment="1" applyProtection="1">
      <alignment horizontal="center" shrinkToFit="1"/>
      <protection hidden="1"/>
    </xf>
    <xf numFmtId="0" fontId="5" fillId="0" borderId="122" xfId="0" applyFont="1" applyFill="1" applyBorder="1" applyAlignment="1" applyProtection="1">
      <protection hidden="1"/>
    </xf>
    <xf numFmtId="0" fontId="19" fillId="0" borderId="123" xfId="0" applyFont="1" applyFill="1" applyBorder="1" applyAlignment="1" applyProtection="1">
      <alignment horizontal="right"/>
      <protection hidden="1"/>
    </xf>
    <xf numFmtId="38" fontId="6" fillId="0" borderId="122" xfId="2" applyFont="1" applyFill="1" applyBorder="1" applyAlignment="1" applyProtection="1">
      <alignment vertical="center"/>
      <protection hidden="1"/>
    </xf>
    <xf numFmtId="0" fontId="0" fillId="0" borderId="124" xfId="0" applyBorder="1" applyProtection="1">
      <alignment vertical="center"/>
      <protection hidden="1"/>
    </xf>
    <xf numFmtId="0" fontId="5" fillId="0" borderId="12" xfId="0" applyFont="1" applyFill="1" applyBorder="1" applyAlignment="1" applyProtection="1">
      <protection hidden="1"/>
    </xf>
    <xf numFmtId="0" fontId="7" fillId="0" borderId="92" xfId="0" applyFont="1" applyFill="1" applyBorder="1" applyAlignment="1" applyProtection="1">
      <alignment horizontal="right"/>
      <protection hidden="1"/>
    </xf>
    <xf numFmtId="0" fontId="5" fillId="0" borderId="93" xfId="0" applyFont="1" applyFill="1" applyBorder="1" applyAlignment="1" applyProtection="1">
      <protection hidden="1"/>
    </xf>
    <xf numFmtId="0" fontId="5" fillId="0" borderId="94" xfId="0" applyFont="1" applyFill="1" applyBorder="1" applyAlignment="1" applyProtection="1">
      <protection hidden="1"/>
    </xf>
    <xf numFmtId="0" fontId="5" fillId="0" borderId="95" xfId="0" applyFont="1" applyFill="1" applyBorder="1" applyAlignment="1" applyProtection="1">
      <protection hidden="1"/>
    </xf>
    <xf numFmtId="0" fontId="5" fillId="0" borderId="96" xfId="0" applyFont="1" applyFill="1" applyBorder="1" applyAlignment="1" applyProtection="1">
      <protection hidden="1"/>
    </xf>
    <xf numFmtId="0" fontId="5" fillId="0" borderId="97" xfId="0" applyFont="1" applyFill="1" applyBorder="1" applyAlignment="1" applyProtection="1">
      <alignment horizontal="center" shrinkToFit="1"/>
      <protection hidden="1"/>
    </xf>
    <xf numFmtId="0" fontId="7" fillId="0" borderId="81" xfId="0" applyFont="1" applyFill="1" applyBorder="1" applyAlignment="1" applyProtection="1">
      <protection hidden="1"/>
    </xf>
    <xf numFmtId="38" fontId="7" fillId="0" borderId="97" xfId="4" applyFont="1" applyFill="1" applyBorder="1" applyAlignment="1" applyProtection="1">
      <protection hidden="1"/>
    </xf>
    <xf numFmtId="38" fontId="7" fillId="0" borderId="97" xfId="2" applyFont="1" applyFill="1" applyBorder="1" applyAlignment="1" applyProtection="1">
      <alignment vertical="center"/>
      <protection hidden="1"/>
    </xf>
    <xf numFmtId="0" fontId="0" fillId="0" borderId="100" xfId="0" applyBorder="1" applyProtection="1">
      <alignment vertical="center"/>
      <protection hidden="1"/>
    </xf>
    <xf numFmtId="0" fontId="27" fillId="0" borderId="0" xfId="0" applyFont="1" applyAlignment="1"/>
    <xf numFmtId="0" fontId="17" fillId="0" borderId="101" xfId="0" applyFont="1" applyBorder="1" applyProtection="1">
      <alignment vertical="center"/>
      <protection hidden="1"/>
    </xf>
    <xf numFmtId="0" fontId="17" fillId="0" borderId="101" xfId="0" applyFont="1" applyBorder="1">
      <alignment vertical="center"/>
    </xf>
    <xf numFmtId="0" fontId="17" fillId="0" borderId="74" xfId="0" applyFont="1" applyBorder="1">
      <alignment vertical="center"/>
    </xf>
    <xf numFmtId="0" fontId="28" fillId="0" borderId="36" xfId="0" applyFont="1" applyFill="1" applyBorder="1" applyAlignment="1">
      <alignment horizontal="right"/>
    </xf>
    <xf numFmtId="0" fontId="19" fillId="3" borderId="37" xfId="0" applyFont="1" applyFill="1" applyBorder="1" applyAlignment="1">
      <alignment horizontal="left"/>
    </xf>
    <xf numFmtId="0" fontId="6" fillId="0" borderId="29" xfId="0" applyFont="1" applyFill="1" applyBorder="1" applyAlignment="1">
      <alignment horizontal="left"/>
    </xf>
    <xf numFmtId="0" fontId="7" fillId="0" borderId="29" xfId="0" applyFont="1" applyFill="1" applyBorder="1" applyAlignment="1">
      <alignment horizontal="right"/>
    </xf>
    <xf numFmtId="0" fontId="7" fillId="0" borderId="13" xfId="0" applyFont="1" applyFill="1" applyBorder="1" applyAlignment="1">
      <alignment horizontal="left"/>
    </xf>
    <xf numFmtId="0" fontId="7" fillId="0" borderId="13" xfId="0" applyFont="1" applyFill="1" applyBorder="1" applyAlignment="1">
      <alignment vertical="top"/>
    </xf>
    <xf numFmtId="0" fontId="7" fillId="0" borderId="55" xfId="0" applyFont="1" applyFill="1" applyBorder="1" applyAlignment="1">
      <alignment horizontal="right"/>
    </xf>
    <xf numFmtId="0" fontId="7" fillId="0" borderId="170" xfId="0" applyFont="1" applyFill="1" applyBorder="1" applyAlignment="1">
      <alignment horizontal="right"/>
    </xf>
    <xf numFmtId="0" fontId="7" fillId="0" borderId="5" xfId="0" applyFont="1" applyFill="1" applyBorder="1" applyAlignment="1">
      <alignment horizontal="left"/>
    </xf>
    <xf numFmtId="0" fontId="0" fillId="0" borderId="171" xfId="0" applyBorder="1">
      <alignment vertical="center"/>
    </xf>
    <xf numFmtId="0" fontId="0" fillId="0" borderId="172" xfId="0" applyBorder="1">
      <alignment vertical="center"/>
    </xf>
    <xf numFmtId="0" fontId="0" fillId="0" borderId="172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0" fillId="0" borderId="99" xfId="0" applyBorder="1">
      <alignment vertical="center"/>
    </xf>
    <xf numFmtId="0" fontId="0" fillId="0" borderId="62" xfId="0" applyBorder="1">
      <alignment vertical="center"/>
    </xf>
    <xf numFmtId="0" fontId="0" fillId="0" borderId="102" xfId="0" applyBorder="1">
      <alignment vertical="center"/>
    </xf>
    <xf numFmtId="38" fontId="0" fillId="0" borderId="34" xfId="4" applyFont="1" applyBorder="1">
      <alignment vertical="center"/>
    </xf>
    <xf numFmtId="38" fontId="0" fillId="0" borderId="34" xfId="4" applyFont="1" applyFill="1" applyBorder="1">
      <alignment vertical="center"/>
    </xf>
    <xf numFmtId="0" fontId="0" fillId="0" borderId="173" xfId="0" applyBorder="1">
      <alignment vertical="center"/>
    </xf>
    <xf numFmtId="38" fontId="0" fillId="0" borderId="173" xfId="4" applyFont="1" applyBorder="1">
      <alignment vertical="center"/>
    </xf>
    <xf numFmtId="0" fontId="0" fillId="0" borderId="105" xfId="0" applyBorder="1">
      <alignment vertical="center"/>
    </xf>
    <xf numFmtId="38" fontId="0" fillId="0" borderId="23" xfId="4" applyFont="1" applyBorder="1">
      <alignment vertical="center"/>
    </xf>
    <xf numFmtId="38" fontId="0" fillId="0" borderId="174" xfId="4" applyFont="1" applyBorder="1">
      <alignment vertical="center"/>
    </xf>
    <xf numFmtId="38" fontId="0" fillId="0" borderId="174" xfId="4" applyFont="1" applyFill="1" applyBorder="1">
      <alignment vertical="center"/>
    </xf>
    <xf numFmtId="0" fontId="0" fillId="0" borderId="175" xfId="0" applyBorder="1">
      <alignment vertical="center"/>
    </xf>
    <xf numFmtId="38" fontId="0" fillId="0" borderId="0" xfId="4" applyFont="1" applyBorder="1">
      <alignment vertical="center"/>
    </xf>
    <xf numFmtId="38" fontId="0" fillId="0" borderId="0" xfId="4" applyFont="1" applyFill="1" applyBorder="1">
      <alignment vertical="center"/>
    </xf>
    <xf numFmtId="0" fontId="0" fillId="0" borderId="125" xfId="0" applyFill="1" applyBorder="1">
      <alignment vertical="center"/>
    </xf>
    <xf numFmtId="0" fontId="0" fillId="0" borderId="102" xfId="0" applyFill="1" applyBorder="1">
      <alignment vertical="center"/>
    </xf>
    <xf numFmtId="0" fontId="0" fillId="0" borderId="177" xfId="0" applyFill="1" applyBorder="1">
      <alignment vertical="center"/>
    </xf>
    <xf numFmtId="38" fontId="0" fillId="0" borderId="103" xfId="4" applyFont="1" applyBorder="1">
      <alignment vertical="center"/>
    </xf>
    <xf numFmtId="38" fontId="0" fillId="0" borderId="176" xfId="4" applyFont="1" applyBorder="1">
      <alignment vertical="center"/>
    </xf>
    <xf numFmtId="38" fontId="0" fillId="0" borderId="175" xfId="4" applyFont="1" applyBorder="1">
      <alignment vertical="center"/>
    </xf>
    <xf numFmtId="0" fontId="0" fillId="0" borderId="88" xfId="0" applyBorder="1">
      <alignment vertical="center"/>
    </xf>
    <xf numFmtId="0" fontId="0" fillId="0" borderId="16" xfId="0" applyBorder="1">
      <alignment vertical="center"/>
    </xf>
    <xf numFmtId="0" fontId="0" fillId="0" borderId="89" xfId="0" applyBorder="1">
      <alignment vertical="center"/>
    </xf>
    <xf numFmtId="0" fontId="0" fillId="0" borderId="9" xfId="0" applyBorder="1">
      <alignment vertical="center"/>
    </xf>
    <xf numFmtId="0" fontId="0" fillId="0" borderId="92" xfId="0" applyBorder="1">
      <alignment vertical="center"/>
    </xf>
    <xf numFmtId="0" fontId="0" fillId="0" borderId="97" xfId="0" applyBorder="1">
      <alignment vertical="center"/>
    </xf>
    <xf numFmtId="0" fontId="0" fillId="0" borderId="180" xfId="0" applyBorder="1">
      <alignment vertical="center"/>
    </xf>
    <xf numFmtId="38" fontId="0" fillId="0" borderId="179" xfId="4" applyFont="1" applyBorder="1">
      <alignment vertical="center"/>
    </xf>
    <xf numFmtId="38" fontId="0" fillId="0" borderId="179" xfId="4" applyFont="1" applyFill="1" applyBorder="1">
      <alignment vertical="center"/>
    </xf>
    <xf numFmtId="0" fontId="0" fillId="0" borderId="183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38" fontId="0" fillId="0" borderId="56" xfId="4" applyFont="1" applyBorder="1" applyAlignment="1">
      <alignment horizontal="center" vertical="center"/>
    </xf>
    <xf numFmtId="38" fontId="0" fillId="0" borderId="31" xfId="4" applyFont="1" applyBorder="1" applyAlignment="1">
      <alignment horizontal="center" vertical="center"/>
    </xf>
    <xf numFmtId="38" fontId="0" fillId="0" borderId="20" xfId="4" applyFont="1" applyBorder="1" applyAlignment="1">
      <alignment horizontal="center" vertical="center"/>
    </xf>
    <xf numFmtId="38" fontId="0" fillId="0" borderId="36" xfId="4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38" fontId="0" fillId="0" borderId="80" xfId="4" applyFont="1" applyBorder="1" applyAlignment="1">
      <alignment horizontal="center" vertical="center"/>
    </xf>
    <xf numFmtId="38" fontId="0" fillId="0" borderId="16" xfId="4" applyFont="1" applyBorder="1" applyAlignment="1">
      <alignment horizontal="center" vertical="center"/>
    </xf>
    <xf numFmtId="38" fontId="0" fillId="0" borderId="16" xfId="4" applyFont="1" applyFill="1" applyBorder="1" applyAlignment="1">
      <alignment horizontal="center" vertical="center"/>
    </xf>
    <xf numFmtId="38" fontId="0" fillId="0" borderId="28" xfId="4" applyFont="1" applyFill="1" applyBorder="1" applyAlignment="1">
      <alignment horizontal="center" vertical="center"/>
    </xf>
    <xf numFmtId="38" fontId="0" fillId="0" borderId="9" xfId="4" applyFont="1" applyBorder="1" applyAlignment="1">
      <alignment horizontal="center" vertical="center"/>
    </xf>
    <xf numFmtId="38" fontId="0" fillId="0" borderId="9" xfId="4" applyFont="1" applyFill="1" applyBorder="1" applyAlignment="1">
      <alignment horizontal="center" vertical="center"/>
    </xf>
    <xf numFmtId="38" fontId="0" fillId="0" borderId="27" xfId="4" applyFont="1" applyFill="1" applyBorder="1" applyAlignment="1">
      <alignment horizontal="center" vertical="center"/>
    </xf>
    <xf numFmtId="38" fontId="0" fillId="0" borderId="97" xfId="4" applyFont="1" applyBorder="1" applyAlignment="1">
      <alignment horizontal="center" vertical="center"/>
    </xf>
    <xf numFmtId="38" fontId="0" fillId="0" borderId="97" xfId="4" applyFont="1" applyFill="1" applyBorder="1" applyAlignment="1">
      <alignment horizontal="center" vertical="center"/>
    </xf>
    <xf numFmtId="38" fontId="0" fillId="0" borderId="127" xfId="4" applyFont="1" applyFill="1" applyBorder="1" applyAlignment="1">
      <alignment horizontal="center" vertical="center"/>
    </xf>
    <xf numFmtId="38" fontId="0" fillId="0" borderId="62" xfId="4" applyFont="1" applyBorder="1">
      <alignment vertical="center"/>
    </xf>
    <xf numFmtId="38" fontId="0" fillId="0" borderId="62" xfId="4" applyFont="1" applyFill="1" applyBorder="1">
      <alignment vertical="center"/>
    </xf>
    <xf numFmtId="38" fontId="0" fillId="0" borderId="33" xfId="4" applyFont="1" applyFill="1" applyBorder="1">
      <alignment vertical="center"/>
    </xf>
    <xf numFmtId="0" fontId="0" fillId="0" borderId="125" xfId="0" applyBorder="1">
      <alignment vertical="center"/>
    </xf>
    <xf numFmtId="38" fontId="0" fillId="0" borderId="103" xfId="4" applyFont="1" applyFill="1" applyBorder="1">
      <alignment vertical="center"/>
    </xf>
    <xf numFmtId="0" fontId="0" fillId="0" borderId="176" xfId="0" applyBorder="1">
      <alignment vertical="center"/>
    </xf>
    <xf numFmtId="0" fontId="0" fillId="0" borderId="0" xfId="0" applyFill="1" applyBorder="1">
      <alignment vertical="center"/>
    </xf>
    <xf numFmtId="38" fontId="0" fillId="0" borderId="0" xfId="4" applyFont="1" applyBorder="1" applyAlignment="1">
      <alignment horizontal="right" vertical="center"/>
    </xf>
    <xf numFmtId="0" fontId="0" fillId="0" borderId="184" xfId="0" applyBorder="1">
      <alignment vertical="center"/>
    </xf>
    <xf numFmtId="38" fontId="0" fillId="0" borderId="184" xfId="4" applyFont="1" applyBorder="1">
      <alignment vertical="center"/>
    </xf>
    <xf numFmtId="38" fontId="0" fillId="0" borderId="184" xfId="4" applyFont="1" applyBorder="1" applyAlignment="1">
      <alignment horizontal="right" vertical="center"/>
    </xf>
    <xf numFmtId="38" fontId="0" fillId="0" borderId="184" xfId="4" applyFont="1" applyFill="1" applyBorder="1">
      <alignment vertical="center"/>
    </xf>
    <xf numFmtId="0" fontId="6" fillId="0" borderId="148" xfId="1" applyFont="1" applyFill="1" applyBorder="1" applyAlignment="1">
      <alignment horizontal="center" vertical="center"/>
    </xf>
    <xf numFmtId="0" fontId="20" fillId="0" borderId="33" xfId="0" applyFont="1" applyBorder="1">
      <alignment vertical="center"/>
    </xf>
    <xf numFmtId="0" fontId="6" fillId="4" borderId="143" xfId="1" applyFont="1" applyFill="1" applyBorder="1" applyAlignment="1">
      <alignment vertical="center"/>
    </xf>
    <xf numFmtId="0" fontId="6" fillId="0" borderId="148" xfId="1" applyFont="1" applyFill="1" applyBorder="1" applyAlignment="1">
      <alignment vertical="center"/>
    </xf>
    <xf numFmtId="0" fontId="30" fillId="0" borderId="0" xfId="3" applyFont="1" applyBorder="1" applyAlignment="1">
      <alignment vertical="center"/>
    </xf>
    <xf numFmtId="0" fontId="30" fillId="0" borderId="0" xfId="3" applyFont="1" applyBorder="1" applyAlignment="1">
      <alignment horizontal="center" vertical="center"/>
    </xf>
    <xf numFmtId="0" fontId="30" fillId="0" borderId="0" xfId="3" applyNumberFormat="1" applyFont="1" applyBorder="1" applyAlignment="1">
      <alignment horizontal="center" vertical="center" wrapText="1"/>
    </xf>
    <xf numFmtId="0" fontId="17" fillId="0" borderId="0" xfId="0" applyFont="1">
      <alignment vertical="center"/>
    </xf>
    <xf numFmtId="0" fontId="30" fillId="0" borderId="187" xfId="3" applyFont="1" applyBorder="1" applyAlignment="1">
      <alignment vertical="center"/>
    </xf>
    <xf numFmtId="0" fontId="30" fillId="0" borderId="184" xfId="3" applyFont="1" applyBorder="1" applyAlignment="1">
      <alignment horizontal="center" vertical="center"/>
    </xf>
    <xf numFmtId="0" fontId="30" fillId="0" borderId="184" xfId="3" applyNumberFormat="1" applyFont="1" applyBorder="1" applyAlignment="1">
      <alignment horizontal="center" vertical="center" wrapText="1"/>
    </xf>
    <xf numFmtId="0" fontId="17" fillId="0" borderId="188" xfId="0" applyFont="1" applyBorder="1">
      <alignment vertical="center"/>
    </xf>
    <xf numFmtId="0" fontId="17" fillId="0" borderId="184" xfId="0" applyFont="1" applyBorder="1">
      <alignment vertical="center"/>
    </xf>
    <xf numFmtId="38" fontId="17" fillId="0" borderId="0" xfId="4" applyFont="1">
      <alignment vertical="center"/>
    </xf>
    <xf numFmtId="0" fontId="31" fillId="0" borderId="28" xfId="0" applyFont="1" applyFill="1" applyBorder="1">
      <alignment vertical="center"/>
    </xf>
    <xf numFmtId="0" fontId="32" fillId="0" borderId="0" xfId="0" applyFont="1" applyFill="1">
      <alignment vertical="center"/>
    </xf>
    <xf numFmtId="0" fontId="31" fillId="0" borderId="27" xfId="0" applyFont="1" applyFill="1" applyBorder="1">
      <alignment vertical="center"/>
    </xf>
    <xf numFmtId="0" fontId="33" fillId="0" borderId="0" xfId="0" applyFont="1" applyAlignment="1">
      <alignment horizontal="center"/>
    </xf>
    <xf numFmtId="38" fontId="4" fillId="0" borderId="46" xfId="2" applyFont="1" applyBorder="1" applyAlignment="1">
      <alignment horizontal="center" vertical="center"/>
    </xf>
    <xf numFmtId="38" fontId="4" fillId="0" borderId="47" xfId="2" applyFont="1" applyBorder="1" applyAlignment="1">
      <alignment horizontal="center" vertical="center"/>
    </xf>
    <xf numFmtId="38" fontId="4" fillId="0" borderId="53" xfId="2" applyFont="1" applyBorder="1" applyAlignment="1">
      <alignment horizontal="center" vertical="center"/>
    </xf>
    <xf numFmtId="0" fontId="6" fillId="0" borderId="186" xfId="1" applyFont="1" applyFill="1" applyBorder="1" applyAlignment="1">
      <alignment horizontal="center" vertical="center"/>
    </xf>
    <xf numFmtId="0" fontId="6" fillId="0" borderId="144" xfId="1" applyFont="1" applyFill="1" applyBorder="1" applyAlignment="1">
      <alignment horizontal="center" vertical="center"/>
    </xf>
    <xf numFmtId="0" fontId="6" fillId="0" borderId="185" xfId="1" applyFont="1" applyFill="1" applyBorder="1" applyAlignment="1">
      <alignment horizontal="center" vertical="center"/>
    </xf>
    <xf numFmtId="0" fontId="13" fillId="0" borderId="21" xfId="1" applyFont="1" applyFill="1" applyBorder="1" applyAlignment="1">
      <alignment horizontal="center" vertical="center"/>
    </xf>
    <xf numFmtId="0" fontId="4" fillId="0" borderId="46" xfId="3" applyFont="1" applyBorder="1" applyAlignment="1">
      <alignment horizontal="center" vertical="center"/>
    </xf>
    <xf numFmtId="0" fontId="4" fillId="0" borderId="47" xfId="3" applyFont="1" applyBorder="1" applyAlignment="1">
      <alignment horizontal="center" vertical="center"/>
    </xf>
    <xf numFmtId="0" fontId="4" fillId="0" borderId="53" xfId="3" applyFont="1" applyBorder="1" applyAlignment="1">
      <alignment horizontal="center" vertical="center"/>
    </xf>
    <xf numFmtId="0" fontId="21" fillId="0" borderId="46" xfId="3" applyFont="1" applyBorder="1" applyAlignment="1">
      <alignment horizontal="center" vertical="center"/>
    </xf>
    <xf numFmtId="0" fontId="21" fillId="0" borderId="52" xfId="3" applyFont="1" applyBorder="1" applyAlignment="1">
      <alignment horizontal="center" vertical="center"/>
    </xf>
    <xf numFmtId="38" fontId="21" fillId="0" borderId="46" xfId="2" applyFont="1" applyBorder="1" applyAlignment="1">
      <alignment horizontal="center" vertical="center"/>
    </xf>
    <xf numFmtId="38" fontId="21" fillId="0" borderId="52" xfId="2" applyFont="1" applyBorder="1" applyAlignment="1">
      <alignment horizontal="center" vertical="center"/>
    </xf>
    <xf numFmtId="0" fontId="25" fillId="0" borderId="75" xfId="3" applyFont="1" applyBorder="1" applyAlignment="1">
      <alignment horizontal="center" vertical="center"/>
    </xf>
    <xf numFmtId="0" fontId="25" fillId="0" borderId="64" xfId="3" applyFont="1" applyBorder="1" applyAlignment="1">
      <alignment horizontal="center" vertical="center"/>
    </xf>
    <xf numFmtId="0" fontId="25" fillId="0" borderId="67" xfId="3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4" fillId="0" borderId="52" xfId="3" applyFont="1" applyBorder="1" applyAlignment="1">
      <alignment horizontal="center" vertical="center"/>
    </xf>
    <xf numFmtId="0" fontId="6" fillId="0" borderId="48" xfId="1" applyFont="1" applyFill="1" applyBorder="1" applyAlignment="1">
      <alignment horizontal="center" vertical="center"/>
    </xf>
    <xf numFmtId="0" fontId="6" fillId="0" borderId="51" xfId="1" applyFont="1" applyFill="1" applyBorder="1" applyAlignment="1">
      <alignment horizontal="center" vertical="center"/>
    </xf>
    <xf numFmtId="0" fontId="6" fillId="0" borderId="49" xfId="1" applyFont="1" applyFill="1" applyBorder="1" applyAlignment="1">
      <alignment horizontal="center" vertical="center"/>
    </xf>
    <xf numFmtId="0" fontId="6" fillId="0" borderId="43" xfId="1" applyFont="1" applyFill="1" applyBorder="1" applyAlignment="1">
      <alignment horizontal="center" vertical="center"/>
    </xf>
    <xf numFmtId="0" fontId="13" fillId="0" borderId="75" xfId="1" applyFont="1" applyFill="1" applyBorder="1" applyAlignment="1">
      <alignment horizontal="center" vertical="center"/>
    </xf>
    <xf numFmtId="0" fontId="6" fillId="0" borderId="49" xfId="1" applyFont="1" applyFill="1" applyBorder="1" applyAlignment="1" applyProtection="1">
      <alignment horizontal="center" vertical="center"/>
      <protection hidden="1"/>
    </xf>
    <xf numFmtId="0" fontId="6" fillId="0" borderId="43" xfId="1" applyFont="1" applyFill="1" applyBorder="1" applyAlignment="1" applyProtection="1">
      <alignment horizontal="center" vertical="center"/>
      <protection hidden="1"/>
    </xf>
    <xf numFmtId="0" fontId="6" fillId="0" borderId="51" xfId="1" applyFont="1" applyFill="1" applyBorder="1" applyAlignment="1" applyProtection="1">
      <alignment horizontal="center" vertical="center"/>
      <protection hidden="1"/>
    </xf>
    <xf numFmtId="0" fontId="13" fillId="0" borderId="75" xfId="1" applyFont="1" applyFill="1" applyBorder="1" applyAlignment="1" applyProtection="1">
      <alignment horizontal="center" vertical="center"/>
      <protection hidden="1"/>
    </xf>
    <xf numFmtId="0" fontId="13" fillId="0" borderId="21" xfId="1" applyFont="1" applyFill="1" applyBorder="1" applyAlignment="1" applyProtection="1">
      <alignment horizontal="center" vertical="center"/>
      <protection hidden="1"/>
    </xf>
    <xf numFmtId="38" fontId="0" fillId="0" borderId="46" xfId="4" applyFont="1" applyBorder="1" applyAlignment="1">
      <alignment horizontal="right" vertical="center"/>
    </xf>
    <xf numFmtId="38" fontId="0" fillId="0" borderId="52" xfId="4" applyFont="1" applyBorder="1" applyAlignment="1">
      <alignment horizontal="right" vertical="center"/>
    </xf>
    <xf numFmtId="38" fontId="0" fillId="0" borderId="72" xfId="4" applyFont="1" applyBorder="1" applyAlignment="1">
      <alignment horizontal="right" vertical="center"/>
    </xf>
    <xf numFmtId="38" fontId="0" fillId="0" borderId="50" xfId="4" applyFont="1" applyBorder="1" applyAlignment="1">
      <alignment horizontal="right" vertical="center"/>
    </xf>
    <xf numFmtId="38" fontId="0" fillId="0" borderId="181" xfId="4" applyFont="1" applyBorder="1" applyAlignment="1">
      <alignment horizontal="right" vertical="center"/>
    </xf>
    <xf numFmtId="38" fontId="0" fillId="0" borderId="182" xfId="4" applyFont="1" applyBorder="1" applyAlignment="1">
      <alignment horizontal="right" vertical="center"/>
    </xf>
    <xf numFmtId="38" fontId="0" fillId="0" borderId="49" xfId="4" applyFont="1" applyBorder="1" applyAlignment="1">
      <alignment horizontal="right" vertical="center"/>
    </xf>
    <xf numFmtId="38" fontId="0" fillId="0" borderId="51" xfId="4" applyFont="1" applyBorder="1" applyAlignment="1">
      <alignment horizontal="right" vertical="center"/>
    </xf>
    <xf numFmtId="0" fontId="0" fillId="0" borderId="75" xfId="0" applyBorder="1" applyAlignment="1">
      <alignment horizontal="center" vertical="center"/>
    </xf>
    <xf numFmtId="0" fontId="0" fillId="0" borderId="178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8" borderId="0" xfId="0" applyFill="1">
      <alignment vertical="center"/>
    </xf>
    <xf numFmtId="0" fontId="0" fillId="0" borderId="0" xfId="0" applyFill="1">
      <alignment vertical="center"/>
    </xf>
  </cellXfs>
  <cellStyles count="7">
    <cellStyle name="桁区切り" xfId="4" builtinId="6"/>
    <cellStyle name="桁区切り 2" xfId="2" xr:uid="{00000000-0005-0000-0000-000001000000}"/>
    <cellStyle name="桁区切り 2 2" xfId="5" xr:uid="{00000000-0005-0000-0000-000002000000}"/>
    <cellStyle name="標準" xfId="0" builtinId="0"/>
    <cellStyle name="標準 2" xfId="1" xr:uid="{00000000-0005-0000-0000-000004000000}"/>
    <cellStyle name="標準 4" xfId="6" xr:uid="{00000000-0005-0000-0000-000005000000}"/>
    <cellStyle name="標準_石山工務店モデル発注new" xfId="3" xr:uid="{00000000-0005-0000-0000-000006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520699</xdr:colOff>
      <xdr:row>81</xdr:row>
      <xdr:rowOff>190500</xdr:rowOff>
    </xdr:from>
    <xdr:to>
      <xdr:col>17</xdr:col>
      <xdr:colOff>636780</xdr:colOff>
      <xdr:row>106</xdr:row>
      <xdr:rowOff>139700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9BBAC9E-EC3B-6F4D-B011-D1109A21B5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l="4546" t="6430" r="10731" b="55351"/>
        <a:stretch/>
      </xdr:blipFill>
      <xdr:spPr>
        <a:xfrm>
          <a:off x="520699" y="21526500"/>
          <a:ext cx="14733781" cy="4699000"/>
        </a:xfrm>
        <a:prstGeom prst="rect">
          <a:avLst/>
        </a:prstGeom>
      </xdr:spPr>
    </xdr:pic>
    <xdr:clientData/>
  </xdr:twoCellAnchor>
  <xdr:twoCellAnchor editAs="oneCell">
    <xdr:from>
      <xdr:col>0</xdr:col>
      <xdr:colOff>444500</xdr:colOff>
      <xdr:row>60</xdr:row>
      <xdr:rowOff>165100</xdr:rowOff>
    </xdr:from>
    <xdr:to>
      <xdr:col>12</xdr:col>
      <xdr:colOff>112962</xdr:colOff>
      <xdr:row>80</xdr:row>
      <xdr:rowOff>25400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98E92AD-B2D2-104C-9B76-D60DDE4403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l="5001" t="1389" r="4987" b="69823"/>
        <a:stretch/>
      </xdr:blipFill>
      <xdr:spPr>
        <a:xfrm>
          <a:off x="444500" y="15151100"/>
          <a:ext cx="10920662" cy="4940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topLeftCell="A14" zoomScale="70" zoomScaleNormal="70" workbookViewId="0">
      <selection activeCell="I1" sqref="I1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19" t="s">
        <v>277</v>
      </c>
      <c r="B1" s="2"/>
      <c r="C1" s="2"/>
      <c r="D1" s="2"/>
      <c r="E1" s="2"/>
      <c r="F1" s="2"/>
      <c r="G1" s="2"/>
      <c r="H1" s="2"/>
      <c r="I1" s="818" t="s">
        <v>366</v>
      </c>
      <c r="J1" s="312" t="s">
        <v>273</v>
      </c>
    </row>
    <row r="2" spans="1:10" ht="30" customHeight="1">
      <c r="A2" s="188" t="s">
        <v>18</v>
      </c>
      <c r="B2" s="833" t="s">
        <v>87</v>
      </c>
      <c r="C2" s="834"/>
      <c r="D2" s="834"/>
      <c r="E2" s="834"/>
      <c r="F2" s="834"/>
      <c r="G2" s="834"/>
      <c r="H2" s="834"/>
      <c r="I2" s="834"/>
      <c r="J2" s="835"/>
    </row>
    <row r="3" spans="1:10" ht="30" customHeight="1">
      <c r="A3" s="227" t="s">
        <v>194</v>
      </c>
      <c r="B3" s="10"/>
      <c r="C3" s="836" t="s">
        <v>193</v>
      </c>
      <c r="D3" s="837"/>
      <c r="E3" s="837"/>
      <c r="F3" s="826"/>
      <c r="G3" s="827"/>
      <c r="H3" s="838"/>
      <c r="I3" s="236" t="s">
        <v>13</v>
      </c>
      <c r="J3" s="11"/>
    </row>
    <row r="4" spans="1:10" ht="30" customHeight="1">
      <c r="A4" s="228" t="s">
        <v>99</v>
      </c>
      <c r="B4" s="10"/>
      <c r="C4" s="829" t="s">
        <v>0</v>
      </c>
      <c r="D4" s="830"/>
      <c r="E4" s="826"/>
      <c r="F4" s="827"/>
      <c r="G4" s="827"/>
      <c r="H4" s="237" t="s">
        <v>101</v>
      </c>
      <c r="I4" s="826"/>
      <c r="J4" s="828"/>
    </row>
    <row r="5" spans="1:10" ht="30" customHeight="1">
      <c r="A5" s="228" t="s">
        <v>19</v>
      </c>
      <c r="B5" s="10"/>
      <c r="C5" s="829" t="s">
        <v>100</v>
      </c>
      <c r="D5" s="830"/>
      <c r="E5" s="826"/>
      <c r="F5" s="827"/>
      <c r="G5" s="827"/>
      <c r="H5" s="827"/>
      <c r="I5" s="827"/>
      <c r="J5" s="828"/>
    </row>
    <row r="6" spans="1:10" ht="30" customHeight="1">
      <c r="A6" s="228" t="s">
        <v>1</v>
      </c>
      <c r="B6" s="10"/>
      <c r="C6" s="831" t="s">
        <v>14</v>
      </c>
      <c r="D6" s="832"/>
      <c r="E6" s="819"/>
      <c r="F6" s="820"/>
      <c r="G6" s="820"/>
      <c r="H6" s="820"/>
      <c r="I6" s="820"/>
      <c r="J6" s="821"/>
    </row>
    <row r="7" spans="1:10" ht="30" customHeight="1" thickBot="1">
      <c r="A7" s="229" t="s">
        <v>17</v>
      </c>
      <c r="B7" s="230"/>
      <c r="C7" s="230"/>
      <c r="D7" s="230"/>
      <c r="E7" s="231"/>
      <c r="F7" s="232"/>
      <c r="G7" s="233"/>
      <c r="H7" s="233"/>
      <c r="I7" s="234" t="s">
        <v>15</v>
      </c>
      <c r="J7" s="235" t="s">
        <v>16</v>
      </c>
    </row>
    <row r="8" spans="1:10" ht="30" customHeight="1">
      <c r="A8" s="4"/>
      <c r="B8" s="6"/>
      <c r="C8" s="6"/>
      <c r="D8" s="6"/>
      <c r="E8" s="6"/>
      <c r="F8" s="5"/>
      <c r="G8" s="5"/>
      <c r="H8" s="5"/>
      <c r="I8" s="5"/>
    </row>
    <row r="9" spans="1:10" s="808" customFormat="1" ht="20" customHeight="1" thickBot="1">
      <c r="A9" s="805" t="s">
        <v>365</v>
      </c>
      <c r="B9" s="806"/>
      <c r="C9" s="806"/>
      <c r="D9" s="806"/>
      <c r="E9" s="806"/>
      <c r="F9" s="807"/>
      <c r="G9" s="807"/>
      <c r="H9" s="807"/>
      <c r="I9" s="807"/>
    </row>
    <row r="10" spans="1:10" s="808" customFormat="1" ht="30" customHeight="1" thickBot="1">
      <c r="A10" s="809" t="s">
        <v>357</v>
      </c>
      <c r="B10" s="810"/>
      <c r="C10" s="813"/>
      <c r="D10" s="809" t="s">
        <v>358</v>
      </c>
      <c r="E10" s="810"/>
      <c r="F10" s="811"/>
      <c r="G10" s="811"/>
      <c r="H10" s="811"/>
      <c r="I10" s="811"/>
      <c r="J10" s="812"/>
    </row>
    <row r="11" spans="1:10" ht="25" customHeight="1">
      <c r="A11" s="803" t="s">
        <v>240</v>
      </c>
      <c r="B11" s="804"/>
      <c r="C11" s="822" t="s">
        <v>2</v>
      </c>
      <c r="D11" s="823"/>
      <c r="E11" s="824"/>
      <c r="F11" s="825" t="s">
        <v>3</v>
      </c>
      <c r="G11" s="801" t="s">
        <v>72</v>
      </c>
      <c r="H11" s="822" t="s">
        <v>4</v>
      </c>
      <c r="I11" s="823"/>
      <c r="J11" s="802" t="s">
        <v>106</v>
      </c>
    </row>
    <row r="12" spans="1:10" ht="25" customHeight="1">
      <c r="A12" s="93" t="s">
        <v>5</v>
      </c>
      <c r="B12" s="94" t="s">
        <v>6</v>
      </c>
      <c r="C12" s="95" t="s">
        <v>7</v>
      </c>
      <c r="D12" s="96" t="s">
        <v>8</v>
      </c>
      <c r="E12" s="96" t="s">
        <v>9</v>
      </c>
      <c r="F12" s="825"/>
      <c r="G12" s="97" t="s">
        <v>10</v>
      </c>
      <c r="H12" s="97" t="s">
        <v>11</v>
      </c>
      <c r="I12" s="98" t="s">
        <v>12</v>
      </c>
      <c r="J12" s="91"/>
    </row>
    <row r="13" spans="1:10" ht="24" customHeight="1">
      <c r="A13" s="103" t="s">
        <v>31</v>
      </c>
      <c r="B13" s="104" t="s">
        <v>32</v>
      </c>
      <c r="C13" s="136">
        <v>20</v>
      </c>
      <c r="D13" s="14">
        <v>104</v>
      </c>
      <c r="E13" s="137">
        <v>1800</v>
      </c>
      <c r="F13" s="105" t="s">
        <v>22</v>
      </c>
      <c r="G13" s="123">
        <v>9</v>
      </c>
      <c r="H13" s="315">
        <v>1700</v>
      </c>
      <c r="I13" s="17">
        <f>G13*H13</f>
        <v>15300</v>
      </c>
      <c r="J13" s="106"/>
    </row>
    <row r="14" spans="1:10" ht="24" customHeight="1">
      <c r="A14" s="23" t="s">
        <v>26</v>
      </c>
      <c r="B14" s="24" t="s">
        <v>27</v>
      </c>
      <c r="C14" s="138">
        <v>110</v>
      </c>
      <c r="D14" s="19">
        <v>1000</v>
      </c>
      <c r="E14" s="139">
        <v>2400</v>
      </c>
      <c r="F14" s="21" t="s">
        <v>28</v>
      </c>
      <c r="G14" s="114">
        <v>1</v>
      </c>
      <c r="H14" s="276">
        <v>5200</v>
      </c>
      <c r="I14" s="22">
        <f>G14*H14</f>
        <v>5200</v>
      </c>
      <c r="J14" s="92"/>
    </row>
    <row r="15" spans="1:10" ht="24" customHeight="1">
      <c r="A15" s="375" t="s">
        <v>29</v>
      </c>
      <c r="B15" s="108" t="s">
        <v>30</v>
      </c>
      <c r="C15" s="376">
        <v>150</v>
      </c>
      <c r="D15" s="25">
        <v>900</v>
      </c>
      <c r="E15" s="377">
        <v>2100</v>
      </c>
      <c r="F15" s="27" t="s">
        <v>28</v>
      </c>
      <c r="G15" s="115">
        <v>1</v>
      </c>
      <c r="H15" s="281">
        <v>5800</v>
      </c>
      <c r="I15" s="28">
        <f>G15*H15</f>
        <v>5800</v>
      </c>
      <c r="J15" s="118"/>
    </row>
    <row r="16" spans="1:10" ht="24" customHeight="1">
      <c r="A16" s="12" t="s">
        <v>20</v>
      </c>
      <c r="B16" s="29" t="s">
        <v>21</v>
      </c>
      <c r="C16" s="13">
        <v>5.5</v>
      </c>
      <c r="D16" s="14">
        <v>30</v>
      </c>
      <c r="E16" s="15">
        <v>3640</v>
      </c>
      <c r="F16" s="16" t="s">
        <v>22</v>
      </c>
      <c r="G16" s="123">
        <v>30</v>
      </c>
      <c r="H16" s="17">
        <v>650</v>
      </c>
      <c r="I16" s="17">
        <f t="shared" ref="I16:I17" si="0">G16*H16</f>
        <v>19500</v>
      </c>
      <c r="J16" s="106"/>
    </row>
    <row r="17" spans="1:10" ht="24" customHeight="1">
      <c r="A17" s="198" t="s">
        <v>23</v>
      </c>
      <c r="B17" s="199" t="s">
        <v>24</v>
      </c>
      <c r="C17" s="200">
        <v>5.5</v>
      </c>
      <c r="D17" s="141">
        <v>30</v>
      </c>
      <c r="E17" s="201">
        <v>65</v>
      </c>
      <c r="F17" s="109" t="s">
        <v>22</v>
      </c>
      <c r="G17" s="112">
        <v>30</v>
      </c>
      <c r="H17" s="110">
        <v>500</v>
      </c>
      <c r="I17" s="110">
        <f t="shared" si="0"/>
        <v>15000</v>
      </c>
      <c r="J17" s="111"/>
    </row>
    <row r="18" spans="1:10" ht="24" customHeight="1">
      <c r="A18" s="49" t="s">
        <v>34</v>
      </c>
      <c r="B18" s="50" t="s">
        <v>47</v>
      </c>
      <c r="C18" s="51"/>
      <c r="D18" s="52"/>
      <c r="E18" s="53"/>
      <c r="F18" s="84" t="s">
        <v>36</v>
      </c>
      <c r="G18" s="191">
        <v>1</v>
      </c>
      <c r="H18" s="283">
        <f>H19+H20+H21*2+H22</f>
        <v>51300</v>
      </c>
      <c r="I18" s="309">
        <f>G18*H18</f>
        <v>51300</v>
      </c>
      <c r="J18" s="126" t="s">
        <v>75</v>
      </c>
    </row>
    <row r="19" spans="1:10" ht="24" customHeight="1">
      <c r="A19" s="54" t="s">
        <v>37</v>
      </c>
      <c r="B19" s="55" t="s">
        <v>356</v>
      </c>
      <c r="C19" s="56">
        <v>145</v>
      </c>
      <c r="D19" s="57">
        <v>1634</v>
      </c>
      <c r="E19" s="58">
        <v>2400</v>
      </c>
      <c r="F19" s="59" t="s">
        <v>38</v>
      </c>
      <c r="G19" s="55">
        <v>1</v>
      </c>
      <c r="H19" s="279">
        <v>18500</v>
      </c>
      <c r="I19" s="22"/>
      <c r="J19" s="127"/>
    </row>
    <row r="20" spans="1:10" ht="24" customHeight="1">
      <c r="A20" s="54" t="s">
        <v>39</v>
      </c>
      <c r="B20" s="60" t="s">
        <v>40</v>
      </c>
      <c r="C20" s="61">
        <v>36</v>
      </c>
      <c r="D20" s="57">
        <v>830</v>
      </c>
      <c r="E20" s="58">
        <v>2384</v>
      </c>
      <c r="F20" s="59" t="s">
        <v>41</v>
      </c>
      <c r="G20" s="55">
        <v>1</v>
      </c>
      <c r="H20" s="279">
        <v>27500</v>
      </c>
      <c r="I20" s="22"/>
      <c r="J20" s="127"/>
    </row>
    <row r="21" spans="1:10" ht="24" customHeight="1">
      <c r="A21" s="42" t="s">
        <v>42</v>
      </c>
      <c r="B21" s="63" t="s">
        <v>43</v>
      </c>
      <c r="C21" s="61"/>
      <c r="D21" s="57"/>
      <c r="E21" s="58"/>
      <c r="F21" s="59" t="s">
        <v>44</v>
      </c>
      <c r="G21" s="206">
        <v>2</v>
      </c>
      <c r="H21" s="279">
        <v>1250</v>
      </c>
      <c r="I21" s="22"/>
      <c r="J21" s="127"/>
    </row>
    <row r="22" spans="1:10" ht="24" customHeight="1">
      <c r="A22" s="44" t="s">
        <v>45</v>
      </c>
      <c r="B22" s="64" t="s">
        <v>46</v>
      </c>
      <c r="C22" s="65"/>
      <c r="D22" s="66"/>
      <c r="E22" s="67"/>
      <c r="F22" s="85" t="s">
        <v>44</v>
      </c>
      <c r="G22" s="207">
        <v>1</v>
      </c>
      <c r="H22" s="282">
        <v>2800</v>
      </c>
      <c r="I22" s="110"/>
      <c r="J22" s="128"/>
    </row>
    <row r="23" spans="1:10" ht="24" customHeight="1">
      <c r="A23" s="49" t="s">
        <v>48</v>
      </c>
      <c r="B23" s="50" t="s">
        <v>53</v>
      </c>
      <c r="C23" s="51"/>
      <c r="D23" s="52"/>
      <c r="E23" s="53"/>
      <c r="F23" s="84" t="s">
        <v>49</v>
      </c>
      <c r="G23" s="378">
        <v>1</v>
      </c>
      <c r="H23" s="283">
        <f>H24+H25+H26</f>
        <v>48000</v>
      </c>
      <c r="I23" s="309">
        <f>G23*H23</f>
        <v>48000</v>
      </c>
      <c r="J23" s="126" t="s">
        <v>76</v>
      </c>
    </row>
    <row r="24" spans="1:10" ht="24" customHeight="1">
      <c r="A24" s="42" t="s">
        <v>50</v>
      </c>
      <c r="B24" s="55" t="s">
        <v>54</v>
      </c>
      <c r="C24" s="61">
        <v>145</v>
      </c>
      <c r="D24" s="57">
        <v>803</v>
      </c>
      <c r="E24" s="58">
        <v>2400</v>
      </c>
      <c r="F24" s="59" t="s">
        <v>38</v>
      </c>
      <c r="G24" s="55">
        <v>1</v>
      </c>
      <c r="H24" s="279">
        <v>15700</v>
      </c>
      <c r="I24" s="22"/>
      <c r="J24" s="127"/>
    </row>
    <row r="25" spans="1:10" ht="24" customHeight="1">
      <c r="A25" s="54" t="s">
        <v>39</v>
      </c>
      <c r="B25" s="60" t="s">
        <v>55</v>
      </c>
      <c r="C25" s="61">
        <v>36</v>
      </c>
      <c r="D25" s="57">
        <v>753</v>
      </c>
      <c r="E25" s="58">
        <v>2375</v>
      </c>
      <c r="F25" s="59" t="s">
        <v>41</v>
      </c>
      <c r="G25" s="55">
        <v>1</v>
      </c>
      <c r="H25" s="279">
        <v>26000</v>
      </c>
      <c r="I25" s="124"/>
      <c r="J25" s="127"/>
    </row>
    <row r="26" spans="1:10" ht="24" customHeight="1">
      <c r="A26" s="44" t="s">
        <v>51</v>
      </c>
      <c r="B26" s="64" t="s">
        <v>52</v>
      </c>
      <c r="C26" s="65"/>
      <c r="D26" s="66"/>
      <c r="E26" s="67"/>
      <c r="F26" s="85" t="s">
        <v>44</v>
      </c>
      <c r="G26" s="379">
        <v>1</v>
      </c>
      <c r="H26" s="282">
        <v>6300</v>
      </c>
      <c r="I26" s="125"/>
      <c r="J26" s="128"/>
    </row>
    <row r="27" spans="1:10" ht="24" customHeight="1">
      <c r="A27" s="135" t="s">
        <v>84</v>
      </c>
      <c r="B27" s="131"/>
      <c r="C27" s="147"/>
      <c r="D27" s="148"/>
      <c r="E27" s="149"/>
      <c r="F27" s="85" t="s">
        <v>44</v>
      </c>
      <c r="G27" s="380">
        <v>1</v>
      </c>
      <c r="H27" s="317">
        <v>3100</v>
      </c>
      <c r="I27" s="309">
        <f>G27*H27</f>
        <v>3100</v>
      </c>
      <c r="J27" s="134"/>
    </row>
    <row r="28" spans="1:10" ht="24" customHeight="1">
      <c r="A28" s="81" t="s">
        <v>56</v>
      </c>
      <c r="B28" s="50" t="s">
        <v>57</v>
      </c>
      <c r="C28" s="51"/>
      <c r="D28" s="52"/>
      <c r="E28" s="53"/>
      <c r="F28" s="84" t="s">
        <v>35</v>
      </c>
      <c r="G28" s="378">
        <v>1</v>
      </c>
      <c r="H28" s="283">
        <f>H29+H30*2+H31*4</f>
        <v>54900</v>
      </c>
      <c r="I28" s="309">
        <f>G28*H28</f>
        <v>54900</v>
      </c>
      <c r="J28" s="126" t="s">
        <v>77</v>
      </c>
    </row>
    <row r="29" spans="1:10" ht="24" customHeight="1">
      <c r="A29" s="54" t="s">
        <v>58</v>
      </c>
      <c r="B29" s="55" t="s">
        <v>59</v>
      </c>
      <c r="C29" s="61">
        <v>86</v>
      </c>
      <c r="D29" s="57">
        <v>1684</v>
      </c>
      <c r="E29" s="58">
        <v>2400</v>
      </c>
      <c r="F29" s="59" t="s">
        <v>38</v>
      </c>
      <c r="G29" s="55">
        <v>1</v>
      </c>
      <c r="H29" s="279">
        <v>20700</v>
      </c>
      <c r="I29" s="124"/>
      <c r="J29" s="127"/>
    </row>
    <row r="30" spans="1:10" ht="24" customHeight="1">
      <c r="A30" s="54"/>
      <c r="B30" s="60" t="s">
        <v>60</v>
      </c>
      <c r="C30" s="61">
        <v>27</v>
      </c>
      <c r="D30" s="150" t="s">
        <v>353</v>
      </c>
      <c r="E30" s="58">
        <v>2385</v>
      </c>
      <c r="F30" s="59" t="s">
        <v>62</v>
      </c>
      <c r="G30" s="55">
        <v>2</v>
      </c>
      <c r="H30" s="279">
        <v>16000</v>
      </c>
      <c r="I30" s="88"/>
      <c r="J30" s="127"/>
    </row>
    <row r="31" spans="1:10" ht="24" customHeight="1">
      <c r="A31" s="44" t="s">
        <v>63</v>
      </c>
      <c r="B31" s="64" t="s">
        <v>64</v>
      </c>
      <c r="C31" s="65"/>
      <c r="D31" s="66"/>
      <c r="E31" s="67"/>
      <c r="F31" s="85" t="s">
        <v>44</v>
      </c>
      <c r="G31" s="379">
        <v>4</v>
      </c>
      <c r="H31" s="282">
        <v>550</v>
      </c>
      <c r="I31" s="125"/>
      <c r="J31" s="128"/>
    </row>
    <row r="32" spans="1:10" ht="24" customHeight="1">
      <c r="A32" s="82" t="s">
        <v>65</v>
      </c>
      <c r="B32" s="50" t="s">
        <v>73</v>
      </c>
      <c r="C32" s="51"/>
      <c r="D32" s="52"/>
      <c r="E32" s="53"/>
      <c r="F32" s="84" t="s">
        <v>35</v>
      </c>
      <c r="G32" s="378">
        <v>1</v>
      </c>
      <c r="H32" s="283">
        <f>H33+H34+H35*2+H36*2</f>
        <v>31400</v>
      </c>
      <c r="I32" s="309">
        <f>G32*H32</f>
        <v>31400</v>
      </c>
      <c r="J32" s="126" t="s">
        <v>78</v>
      </c>
    </row>
    <row r="33" spans="1:10" ht="24" customHeight="1">
      <c r="A33" s="54" t="s">
        <v>66</v>
      </c>
      <c r="B33" s="55" t="s">
        <v>354</v>
      </c>
      <c r="C33" s="56">
        <v>50</v>
      </c>
      <c r="D33" s="57">
        <v>1640</v>
      </c>
      <c r="E33" s="58">
        <v>2400</v>
      </c>
      <c r="F33" s="59" t="s">
        <v>38</v>
      </c>
      <c r="G33" s="55">
        <v>1</v>
      </c>
      <c r="H33" s="279">
        <v>13000</v>
      </c>
      <c r="I33" s="124"/>
      <c r="J33" s="127" t="s">
        <v>79</v>
      </c>
    </row>
    <row r="34" spans="1:10" ht="24" customHeight="1">
      <c r="A34" s="54" t="s">
        <v>67</v>
      </c>
      <c r="B34" s="60" t="s">
        <v>68</v>
      </c>
      <c r="C34" s="61">
        <v>36</v>
      </c>
      <c r="D34" s="57">
        <v>845</v>
      </c>
      <c r="E34" s="58">
        <v>2384</v>
      </c>
      <c r="F34" s="59" t="s">
        <v>41</v>
      </c>
      <c r="G34" s="55">
        <v>1</v>
      </c>
      <c r="H34" s="279">
        <v>13000</v>
      </c>
      <c r="I34" s="89"/>
      <c r="J34" s="127"/>
    </row>
    <row r="35" spans="1:10" ht="24" customHeight="1">
      <c r="A35" s="42" t="s">
        <v>42</v>
      </c>
      <c r="B35" s="63" t="s">
        <v>43</v>
      </c>
      <c r="C35" s="61"/>
      <c r="D35" s="57"/>
      <c r="E35" s="58"/>
      <c r="F35" s="59" t="s">
        <v>44</v>
      </c>
      <c r="G35" s="55">
        <v>2</v>
      </c>
      <c r="H35" s="279">
        <v>1250</v>
      </c>
      <c r="I35" s="89"/>
      <c r="J35" s="127"/>
    </row>
    <row r="36" spans="1:10" ht="24" customHeight="1">
      <c r="A36" s="44" t="s">
        <v>69</v>
      </c>
      <c r="B36" s="64" t="s">
        <v>70</v>
      </c>
      <c r="C36" s="65"/>
      <c r="D36" s="66"/>
      <c r="E36" s="67"/>
      <c r="F36" s="85" t="s">
        <v>71</v>
      </c>
      <c r="G36" s="379">
        <v>2</v>
      </c>
      <c r="H36" s="282">
        <v>1450</v>
      </c>
      <c r="I36" s="90"/>
      <c r="J36" s="128"/>
    </row>
    <row r="37" spans="1:10" ht="24" customHeight="1">
      <c r="A37" s="82" t="s">
        <v>65</v>
      </c>
      <c r="B37" s="50" t="s">
        <v>74</v>
      </c>
      <c r="C37" s="51"/>
      <c r="D37" s="52"/>
      <c r="E37" s="53"/>
      <c r="F37" s="84" t="s">
        <v>35</v>
      </c>
      <c r="G37" s="378">
        <v>2</v>
      </c>
      <c r="H37" s="283">
        <f>H38+H39+H40*2+H41*2</f>
        <v>31400</v>
      </c>
      <c r="I37" s="309">
        <f>G37*H37</f>
        <v>62800</v>
      </c>
      <c r="J37" s="126" t="s">
        <v>80</v>
      </c>
    </row>
    <row r="38" spans="1:10" ht="24" customHeight="1">
      <c r="A38" s="54" t="s">
        <v>66</v>
      </c>
      <c r="B38" s="55" t="s">
        <v>355</v>
      </c>
      <c r="C38" s="56">
        <v>50</v>
      </c>
      <c r="D38" s="57">
        <v>1640</v>
      </c>
      <c r="E38" s="58">
        <v>2400</v>
      </c>
      <c r="F38" s="59" t="s">
        <v>38</v>
      </c>
      <c r="G38" s="55">
        <v>1</v>
      </c>
      <c r="H38" s="279">
        <v>13000</v>
      </c>
      <c r="I38" s="153"/>
      <c r="J38" s="151" t="s">
        <v>81</v>
      </c>
    </row>
    <row r="39" spans="1:10" ht="24" customHeight="1">
      <c r="A39" s="54" t="s">
        <v>67</v>
      </c>
      <c r="B39" s="60" t="s">
        <v>68</v>
      </c>
      <c r="C39" s="61">
        <v>36</v>
      </c>
      <c r="D39" s="57">
        <v>845</v>
      </c>
      <c r="E39" s="58">
        <v>2384</v>
      </c>
      <c r="F39" s="59" t="s">
        <v>41</v>
      </c>
      <c r="G39" s="55">
        <v>1</v>
      </c>
      <c r="H39" s="279">
        <v>13000</v>
      </c>
      <c r="I39" s="154"/>
      <c r="J39" s="151" t="s">
        <v>82</v>
      </c>
    </row>
    <row r="40" spans="1:10" ht="24" customHeight="1">
      <c r="A40" s="42" t="s">
        <v>42</v>
      </c>
      <c r="B40" s="63" t="s">
        <v>43</v>
      </c>
      <c r="C40" s="61"/>
      <c r="D40" s="57"/>
      <c r="E40" s="58"/>
      <c r="F40" s="62" t="s">
        <v>44</v>
      </c>
      <c r="G40" s="246">
        <v>2</v>
      </c>
      <c r="H40" s="279">
        <v>1250</v>
      </c>
      <c r="I40" s="154"/>
      <c r="J40" s="151" t="s">
        <v>83</v>
      </c>
    </row>
    <row r="41" spans="1:10" ht="24" customHeight="1">
      <c r="A41" s="44" t="s">
        <v>69</v>
      </c>
      <c r="B41" s="203" t="s">
        <v>70</v>
      </c>
      <c r="C41" s="45"/>
      <c r="D41" s="46"/>
      <c r="E41" s="47"/>
      <c r="F41" s="68" t="s">
        <v>71</v>
      </c>
      <c r="G41" s="381">
        <v>2</v>
      </c>
      <c r="H41" s="282">
        <v>1450</v>
      </c>
      <c r="I41" s="155"/>
      <c r="J41" s="152"/>
    </row>
    <row r="42" spans="1:10" ht="24" customHeight="1">
      <c r="A42" s="165" t="s">
        <v>85</v>
      </c>
      <c r="B42" s="169"/>
      <c r="C42" s="176"/>
      <c r="D42" s="167"/>
      <c r="E42" s="168"/>
      <c r="F42" s="174" t="s">
        <v>86</v>
      </c>
      <c r="G42" s="382">
        <v>1</v>
      </c>
      <c r="H42" s="318"/>
      <c r="I42" s="171"/>
      <c r="J42" s="172"/>
    </row>
    <row r="43" spans="1:10" ht="24" customHeight="1">
      <c r="A43" s="129"/>
      <c r="B43" s="80"/>
      <c r="C43" s="132"/>
      <c r="D43" s="78"/>
      <c r="E43" s="79"/>
      <c r="F43" s="190"/>
      <c r="G43" s="413"/>
      <c r="H43" s="419" t="s">
        <v>88</v>
      </c>
      <c r="I43" s="420">
        <f>SUM(I13:I42)</f>
        <v>312300</v>
      </c>
      <c r="J43" s="86"/>
    </row>
    <row r="44" spans="1:10" ht="24" customHeight="1" thickBot="1">
      <c r="A44" s="434"/>
      <c r="B44" s="435"/>
      <c r="C44" s="436"/>
      <c r="D44" s="437"/>
      <c r="E44" s="438"/>
      <c r="F44" s="439"/>
      <c r="G44" s="440"/>
      <c r="H44" s="441"/>
      <c r="I44" s="442"/>
      <c r="J44" s="443"/>
    </row>
    <row r="45" spans="1:10" ht="24" customHeight="1" thickTop="1">
      <c r="A45" s="428" t="s">
        <v>89</v>
      </c>
      <c r="B45" s="429"/>
      <c r="C45" s="513"/>
      <c r="D45" s="514"/>
      <c r="E45" s="515"/>
      <c r="F45" s="516"/>
      <c r="G45" s="430"/>
      <c r="H45" s="431"/>
      <c r="I45" s="432"/>
      <c r="J45" s="433"/>
    </row>
    <row r="46" spans="1:10" ht="24" customHeight="1">
      <c r="A46" s="179" t="s">
        <v>90</v>
      </c>
      <c r="B46" s="162" t="s">
        <v>276</v>
      </c>
      <c r="C46" s="517">
        <v>15</v>
      </c>
      <c r="D46" s="486">
        <v>135</v>
      </c>
      <c r="E46" s="487">
        <v>1820</v>
      </c>
      <c r="F46" s="488" t="s">
        <v>91</v>
      </c>
      <c r="G46" s="356"/>
      <c r="H46" s="374">
        <v>5500</v>
      </c>
      <c r="I46" s="392">
        <f t="shared" ref="I46:I54" si="1">G46*H46</f>
        <v>0</v>
      </c>
      <c r="J46" s="482" t="s">
        <v>275</v>
      </c>
    </row>
    <row r="47" spans="1:10" ht="24" customHeight="1">
      <c r="A47" s="373"/>
      <c r="B47" s="386" t="s">
        <v>92</v>
      </c>
      <c r="C47" s="61"/>
      <c r="D47" s="57"/>
      <c r="E47" s="58"/>
      <c r="F47" s="62" t="s">
        <v>91</v>
      </c>
      <c r="G47" s="55"/>
      <c r="H47" s="383"/>
      <c r="I47" s="279">
        <f t="shared" si="1"/>
        <v>0</v>
      </c>
      <c r="J47" s="722" t="s">
        <v>284</v>
      </c>
    </row>
    <row r="48" spans="1:10" ht="24" customHeight="1">
      <c r="A48" s="373" t="s">
        <v>98</v>
      </c>
      <c r="B48" s="158"/>
      <c r="C48" s="61">
        <v>60</v>
      </c>
      <c r="D48" s="57">
        <v>45</v>
      </c>
      <c r="E48" s="58">
        <v>2700</v>
      </c>
      <c r="F48" s="62" t="s">
        <v>96</v>
      </c>
      <c r="G48" s="55">
        <v>1</v>
      </c>
      <c r="H48" s="383">
        <v>11000</v>
      </c>
      <c r="I48" s="279">
        <f t="shared" si="1"/>
        <v>11000</v>
      </c>
      <c r="J48" s="87"/>
    </row>
    <row r="49" spans="1:10" ht="24" customHeight="1">
      <c r="A49" s="373" t="s">
        <v>98</v>
      </c>
      <c r="B49" s="158"/>
      <c r="C49" s="61">
        <v>60</v>
      </c>
      <c r="D49" s="57">
        <v>45</v>
      </c>
      <c r="E49" s="58">
        <v>2100</v>
      </c>
      <c r="F49" s="62" t="s">
        <v>96</v>
      </c>
      <c r="G49" s="55">
        <v>1</v>
      </c>
      <c r="H49" s="383">
        <v>8500</v>
      </c>
      <c r="I49" s="279">
        <f t="shared" si="1"/>
        <v>8500</v>
      </c>
      <c r="J49" s="87"/>
    </row>
    <row r="50" spans="1:10" ht="24" customHeight="1">
      <c r="A50" s="373" t="s">
        <v>103</v>
      </c>
      <c r="B50" s="158"/>
      <c r="C50" s="61">
        <v>20</v>
      </c>
      <c r="D50" s="57">
        <v>74</v>
      </c>
      <c r="E50" s="58">
        <v>2700</v>
      </c>
      <c r="F50" s="62" t="s">
        <v>96</v>
      </c>
      <c r="G50" s="55">
        <v>2</v>
      </c>
      <c r="H50" s="383">
        <v>10000</v>
      </c>
      <c r="I50" s="279">
        <f t="shared" si="1"/>
        <v>20000</v>
      </c>
      <c r="J50" s="87"/>
    </row>
    <row r="51" spans="1:10" ht="24" customHeight="1">
      <c r="A51" s="373"/>
      <c r="B51" s="386" t="s">
        <v>104</v>
      </c>
      <c r="C51" s="61"/>
      <c r="D51" s="57"/>
      <c r="E51" s="58"/>
      <c r="F51" s="62" t="s">
        <v>86</v>
      </c>
      <c r="G51" s="55">
        <v>1</v>
      </c>
      <c r="H51" s="383"/>
      <c r="I51" s="279">
        <f t="shared" si="1"/>
        <v>0</v>
      </c>
      <c r="J51" s="87"/>
    </row>
    <row r="52" spans="1:10" ht="24" customHeight="1">
      <c r="A52" s="373" t="s">
        <v>93</v>
      </c>
      <c r="B52" s="158" t="s">
        <v>94</v>
      </c>
      <c r="C52" s="61"/>
      <c r="D52" s="57">
        <v>920</v>
      </c>
      <c r="E52" s="507" t="s">
        <v>95</v>
      </c>
      <c r="F52" s="62" t="s">
        <v>96</v>
      </c>
      <c r="G52" s="55"/>
      <c r="H52" s="383">
        <v>11000</v>
      </c>
      <c r="I52" s="279">
        <f t="shared" si="1"/>
        <v>0</v>
      </c>
      <c r="J52" s="87"/>
    </row>
    <row r="53" spans="1:10" ht="24" customHeight="1">
      <c r="A53" s="42"/>
      <c r="B53" s="158" t="s">
        <v>102</v>
      </c>
      <c r="C53" s="61"/>
      <c r="D53" s="57"/>
      <c r="E53" s="58"/>
      <c r="F53" s="62" t="s">
        <v>96</v>
      </c>
      <c r="G53" s="55"/>
      <c r="H53" s="383">
        <v>1000</v>
      </c>
      <c r="I53" s="279">
        <f t="shared" si="1"/>
        <v>0</v>
      </c>
      <c r="J53" s="87"/>
    </row>
    <row r="54" spans="1:10" ht="24" customHeight="1">
      <c r="A54" s="44"/>
      <c r="B54" s="204" t="s">
        <v>97</v>
      </c>
      <c r="C54" s="65"/>
      <c r="D54" s="66"/>
      <c r="E54" s="67"/>
      <c r="F54" s="68" t="s">
        <v>96</v>
      </c>
      <c r="G54" s="379"/>
      <c r="H54" s="384">
        <v>1500</v>
      </c>
      <c r="I54" s="282">
        <f t="shared" si="1"/>
        <v>0</v>
      </c>
      <c r="J54" s="338"/>
    </row>
    <row r="55" spans="1:10" ht="24" customHeight="1">
      <c r="A55" s="321"/>
      <c r="B55" s="157"/>
      <c r="C55" s="31"/>
      <c r="D55" s="32"/>
      <c r="E55" s="33"/>
      <c r="F55" s="307"/>
      <c r="G55" s="285"/>
      <c r="H55" s="322" t="s">
        <v>105</v>
      </c>
      <c r="I55" s="325">
        <f>SUM(I47:I54)</f>
        <v>39500</v>
      </c>
      <c r="J55" s="324"/>
    </row>
    <row r="56" spans="1:10" ht="24" customHeight="1" thickBot="1">
      <c r="A56" s="129"/>
      <c r="B56" s="80"/>
      <c r="C56" s="132"/>
      <c r="D56" s="78"/>
      <c r="E56" s="79"/>
      <c r="F56" s="190"/>
      <c r="G56" s="133"/>
      <c r="H56" s="209"/>
      <c r="I56" s="385"/>
      <c r="J56" s="86"/>
    </row>
    <row r="57" spans="1:10" ht="24" customHeight="1" thickTop="1">
      <c r="A57" s="326"/>
      <c r="B57" s="387"/>
      <c r="C57" s="327"/>
      <c r="D57" s="328"/>
      <c r="E57" s="329"/>
      <c r="F57" s="330"/>
      <c r="G57" s="331"/>
      <c r="H57" s="332" t="s">
        <v>239</v>
      </c>
      <c r="I57" s="333">
        <f>I43+I55</f>
        <v>351800</v>
      </c>
      <c r="J57" s="334"/>
    </row>
    <row r="58" spans="1:10" ht="24" customHeight="1" thickBot="1">
      <c r="A58" s="180"/>
      <c r="B58" s="186"/>
      <c r="C58" s="182"/>
      <c r="D58" s="183"/>
      <c r="E58" s="184"/>
      <c r="F58" s="185"/>
      <c r="G58" s="214"/>
      <c r="H58" s="212"/>
      <c r="I58" s="187"/>
      <c r="J58" s="130"/>
    </row>
  </sheetData>
  <sheetProtection formatRows="0"/>
  <mergeCells count="13">
    <mergeCell ref="B2:J2"/>
    <mergeCell ref="I4:J4"/>
    <mergeCell ref="C3:E3"/>
    <mergeCell ref="F3:H3"/>
    <mergeCell ref="C4:D4"/>
    <mergeCell ref="E4:G4"/>
    <mergeCell ref="E6:J6"/>
    <mergeCell ref="C11:E11"/>
    <mergeCell ref="F11:F12"/>
    <mergeCell ref="E5:J5"/>
    <mergeCell ref="C5:D5"/>
    <mergeCell ref="C6:D6"/>
    <mergeCell ref="H11:I11"/>
  </mergeCells>
  <phoneticPr fontId="9"/>
  <pageMargins left="0.39370078740157483" right="0.19685039370078741" top="0.19685039370078741" bottom="0.19685039370078741" header="0.31496062992125984" footer="0.31496062992125984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8"/>
  <sheetViews>
    <sheetView zoomScale="75" zoomScaleNormal="75" workbookViewId="0">
      <selection activeCell="R8" sqref="R8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19" t="s">
        <v>277</v>
      </c>
      <c r="B1" s="2"/>
      <c r="C1" s="2"/>
      <c r="D1" s="2"/>
      <c r="E1" s="2"/>
      <c r="F1" s="2"/>
      <c r="G1" s="2"/>
      <c r="H1" s="2"/>
      <c r="I1" s="3"/>
      <c r="J1" s="312" t="s">
        <v>237</v>
      </c>
    </row>
    <row r="2" spans="1:10" ht="30" customHeight="1">
      <c r="A2" s="188" t="s">
        <v>18</v>
      </c>
      <c r="B2" s="833" t="s">
        <v>87</v>
      </c>
      <c r="C2" s="834"/>
      <c r="D2" s="834"/>
      <c r="E2" s="834"/>
      <c r="F2" s="834"/>
      <c r="G2" s="834"/>
      <c r="H2" s="834"/>
      <c r="I2" s="834"/>
      <c r="J2" s="835"/>
    </row>
    <row r="3" spans="1:10" ht="30" customHeight="1">
      <c r="A3" s="227" t="s">
        <v>194</v>
      </c>
      <c r="B3" s="10"/>
      <c r="C3" s="836" t="s">
        <v>193</v>
      </c>
      <c r="D3" s="837"/>
      <c r="E3" s="837"/>
      <c r="F3" s="826"/>
      <c r="G3" s="827"/>
      <c r="H3" s="838"/>
      <c r="I3" s="236" t="s">
        <v>13</v>
      </c>
      <c r="J3" s="11"/>
    </row>
    <row r="4" spans="1:10" ht="30" customHeight="1">
      <c r="A4" s="228" t="s">
        <v>99</v>
      </c>
      <c r="B4" s="10"/>
      <c r="C4" s="829" t="s">
        <v>0</v>
      </c>
      <c r="D4" s="830"/>
      <c r="E4" s="826"/>
      <c r="F4" s="827"/>
      <c r="G4" s="827"/>
      <c r="H4" s="237" t="s">
        <v>101</v>
      </c>
      <c r="I4" s="826"/>
      <c r="J4" s="828"/>
    </row>
    <row r="5" spans="1:10" ht="30" customHeight="1">
      <c r="A5" s="228" t="s">
        <v>19</v>
      </c>
      <c r="B5" s="10"/>
      <c r="C5" s="829" t="s">
        <v>100</v>
      </c>
      <c r="D5" s="830"/>
      <c r="E5" s="826"/>
      <c r="F5" s="827"/>
      <c r="G5" s="827"/>
      <c r="H5" s="827"/>
      <c r="I5" s="827"/>
      <c r="J5" s="828"/>
    </row>
    <row r="6" spans="1:10" ht="30" customHeight="1">
      <c r="A6" s="228" t="s">
        <v>1</v>
      </c>
      <c r="B6" s="10"/>
      <c r="C6" s="831" t="s">
        <v>14</v>
      </c>
      <c r="D6" s="832"/>
      <c r="E6" s="819"/>
      <c r="F6" s="820"/>
      <c r="G6" s="820"/>
      <c r="H6" s="820"/>
      <c r="I6" s="820"/>
      <c r="J6" s="821"/>
    </row>
    <row r="7" spans="1:10" ht="30" customHeight="1" thickBot="1">
      <c r="A7" s="229" t="s">
        <v>17</v>
      </c>
      <c r="B7" s="230"/>
      <c r="C7" s="230"/>
      <c r="D7" s="230"/>
      <c r="E7" s="231"/>
      <c r="F7" s="232"/>
      <c r="G7" s="233"/>
      <c r="H7" s="233"/>
      <c r="I7" s="234" t="s">
        <v>15</v>
      </c>
      <c r="J7" s="235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839"/>
      <c r="B9" s="840"/>
      <c r="C9" s="841" t="s">
        <v>2</v>
      </c>
      <c r="D9" s="842"/>
      <c r="E9" s="840"/>
      <c r="F9" s="843" t="s">
        <v>3</v>
      </c>
      <c r="G9" s="177" t="s">
        <v>72</v>
      </c>
      <c r="H9" s="841" t="s">
        <v>4</v>
      </c>
      <c r="I9" s="842"/>
      <c r="J9" s="192" t="s">
        <v>106</v>
      </c>
    </row>
    <row r="10" spans="1:10" ht="25" customHeight="1" thickBot="1">
      <c r="A10" s="93" t="s">
        <v>5</v>
      </c>
      <c r="B10" s="94" t="s">
        <v>6</v>
      </c>
      <c r="C10" s="95"/>
      <c r="D10" s="372"/>
      <c r="E10" s="371"/>
      <c r="F10" s="825"/>
      <c r="G10" s="97" t="s">
        <v>10</v>
      </c>
      <c r="H10" s="97" t="s">
        <v>11</v>
      </c>
      <c r="I10" s="98" t="s">
        <v>191</v>
      </c>
      <c r="J10" s="91"/>
    </row>
    <row r="11" spans="1:10" ht="24" customHeight="1" thickTop="1">
      <c r="A11" s="448" t="s">
        <v>244</v>
      </c>
      <c r="B11" s="238" t="s">
        <v>241</v>
      </c>
      <c r="C11" s="239"/>
      <c r="D11" s="291"/>
      <c r="E11" s="290"/>
      <c r="F11" s="243" t="s">
        <v>35</v>
      </c>
      <c r="G11" s="258">
        <v>1</v>
      </c>
      <c r="H11" s="284">
        <v>564900</v>
      </c>
      <c r="I11" s="274">
        <f>G11*H11</f>
        <v>564900</v>
      </c>
      <c r="J11" s="244"/>
    </row>
    <row r="12" spans="1:10" ht="24" customHeight="1">
      <c r="A12" s="54" t="s">
        <v>195</v>
      </c>
      <c r="B12" s="55" t="s">
        <v>196</v>
      </c>
      <c r="C12" s="242"/>
      <c r="D12" s="242"/>
      <c r="E12" s="253"/>
      <c r="F12" s="21"/>
      <c r="G12" s="206">
        <v>1</v>
      </c>
      <c r="H12" s="276"/>
      <c r="I12" s="22"/>
      <c r="J12" s="92"/>
    </row>
    <row r="13" spans="1:10" ht="24" customHeight="1">
      <c r="A13" s="54" t="s">
        <v>197</v>
      </c>
      <c r="B13" s="55" t="s">
        <v>198</v>
      </c>
      <c r="C13" s="242"/>
      <c r="D13" s="242"/>
      <c r="E13" s="253"/>
      <c r="F13" s="21"/>
      <c r="G13" s="206">
        <v>1</v>
      </c>
      <c r="H13" s="277"/>
      <c r="I13" s="22"/>
      <c r="J13" s="92"/>
    </row>
    <row r="14" spans="1:10" ht="24" customHeight="1">
      <c r="A14" s="54" t="s">
        <v>242</v>
      </c>
      <c r="B14" s="275" t="s">
        <v>243</v>
      </c>
      <c r="C14" s="242"/>
      <c r="D14" s="292"/>
      <c r="E14" s="253"/>
      <c r="F14" s="21"/>
      <c r="G14" s="206">
        <v>1</v>
      </c>
      <c r="H14" s="277"/>
      <c r="I14" s="22"/>
      <c r="J14" s="92"/>
    </row>
    <row r="15" spans="1:10" ht="24" customHeight="1">
      <c r="A15" s="42" t="s">
        <v>199</v>
      </c>
      <c r="B15" s="275" t="s">
        <v>200</v>
      </c>
      <c r="C15" s="251"/>
      <c r="D15" s="292"/>
      <c r="E15" s="253"/>
      <c r="F15" s="21"/>
      <c r="G15" s="206">
        <v>1</v>
      </c>
      <c r="H15" s="277"/>
      <c r="I15" s="22"/>
      <c r="J15" s="92"/>
    </row>
    <row r="16" spans="1:10" ht="24" customHeight="1">
      <c r="A16" s="23" t="s">
        <v>214</v>
      </c>
      <c r="B16" s="24"/>
      <c r="C16" s="18"/>
      <c r="D16" s="293"/>
      <c r="E16" s="20"/>
      <c r="F16" s="21" t="s">
        <v>86</v>
      </c>
      <c r="G16" s="257">
        <v>1</v>
      </c>
      <c r="H16" s="277"/>
      <c r="I16" s="22"/>
      <c r="J16" s="92"/>
    </row>
    <row r="17" spans="1:10" ht="24" customHeight="1">
      <c r="A17" s="262" t="s">
        <v>215</v>
      </c>
      <c r="B17" s="117"/>
      <c r="C17" s="146"/>
      <c r="D17" s="294"/>
      <c r="E17" s="26"/>
      <c r="F17" s="27" t="s">
        <v>86</v>
      </c>
      <c r="G17" s="263">
        <v>1</v>
      </c>
      <c r="H17" s="28"/>
      <c r="I17" s="28"/>
      <c r="J17" s="118"/>
    </row>
    <row r="18" spans="1:10" ht="24" customHeight="1">
      <c r="A18" s="12"/>
      <c r="B18" s="29"/>
      <c r="C18" s="13"/>
      <c r="D18" s="295"/>
      <c r="E18" s="15"/>
      <c r="F18" s="16"/>
      <c r="G18" s="123"/>
      <c r="H18" s="287" t="s">
        <v>216</v>
      </c>
      <c r="I18" s="309">
        <f>I11+I16+I17</f>
        <v>564900</v>
      </c>
      <c r="J18" s="106"/>
    </row>
    <row r="19" spans="1:10" ht="24" customHeight="1" thickBot="1">
      <c r="A19" s="265"/>
      <c r="B19" s="266"/>
      <c r="C19" s="267"/>
      <c r="D19" s="296"/>
      <c r="E19" s="268"/>
      <c r="F19" s="269"/>
      <c r="G19" s="263"/>
      <c r="H19" s="278"/>
      <c r="I19" s="28"/>
      <c r="J19" s="270"/>
    </row>
    <row r="20" spans="1:10" ht="24" customHeight="1" thickTop="1">
      <c r="A20" s="449" t="s">
        <v>211</v>
      </c>
      <c r="B20" s="238" t="s">
        <v>212</v>
      </c>
      <c r="C20" s="271"/>
      <c r="D20" s="239"/>
      <c r="E20" s="272"/>
      <c r="F20" s="243" t="s">
        <v>35</v>
      </c>
      <c r="G20" s="258">
        <v>1</v>
      </c>
      <c r="H20" s="240">
        <v>210000</v>
      </c>
      <c r="I20" s="274">
        <f>G20*H20</f>
        <v>210000</v>
      </c>
      <c r="J20" s="273"/>
    </row>
    <row r="21" spans="1:10" ht="24" customHeight="1">
      <c r="A21" s="42" t="s">
        <v>202</v>
      </c>
      <c r="B21" s="55" t="s">
        <v>203</v>
      </c>
      <c r="C21" s="245"/>
      <c r="D21" s="242"/>
      <c r="E21" s="246"/>
      <c r="F21" s="59"/>
      <c r="G21" s="206">
        <v>1</v>
      </c>
      <c r="H21" s="279"/>
      <c r="I21" s="22"/>
      <c r="J21" s="127"/>
    </row>
    <row r="22" spans="1:10" ht="24" customHeight="1">
      <c r="A22" s="42" t="s">
        <v>201</v>
      </c>
      <c r="B22" s="55" t="s">
        <v>213</v>
      </c>
      <c r="C22" s="242"/>
      <c r="D22" s="242"/>
      <c r="E22" s="246"/>
      <c r="F22" s="59"/>
      <c r="G22" s="206">
        <v>1</v>
      </c>
      <c r="H22" s="279"/>
      <c r="I22" s="22"/>
      <c r="J22" s="127"/>
    </row>
    <row r="23" spans="1:10" ht="24" customHeight="1">
      <c r="A23" s="42" t="s">
        <v>204</v>
      </c>
      <c r="B23" s="55" t="s">
        <v>205</v>
      </c>
      <c r="C23" s="242"/>
      <c r="D23" s="242"/>
      <c r="E23" s="246"/>
      <c r="F23" s="59"/>
      <c r="G23" s="206">
        <v>1</v>
      </c>
      <c r="H23" s="279"/>
      <c r="I23" s="22"/>
      <c r="J23" s="127"/>
    </row>
    <row r="24" spans="1:10" ht="24" customHeight="1">
      <c r="A24" s="42" t="s">
        <v>195</v>
      </c>
      <c r="B24" s="55" t="s">
        <v>206</v>
      </c>
      <c r="C24" s="242"/>
      <c r="D24" s="297"/>
      <c r="E24" s="173"/>
      <c r="F24" s="249"/>
      <c r="G24" s="256">
        <v>1</v>
      </c>
      <c r="H24" s="280"/>
      <c r="I24" s="22"/>
      <c r="J24" s="208"/>
    </row>
    <row r="25" spans="1:10" ht="24" customHeight="1">
      <c r="A25" s="42" t="s">
        <v>207</v>
      </c>
      <c r="B25" s="248" t="s">
        <v>208</v>
      </c>
      <c r="C25" s="242"/>
      <c r="D25" s="298"/>
      <c r="E25" s="173"/>
      <c r="F25" s="38"/>
      <c r="G25" s="256">
        <v>1</v>
      </c>
      <c r="H25" s="279"/>
      <c r="I25" s="22"/>
      <c r="J25" s="92"/>
    </row>
    <row r="26" spans="1:10" ht="24" customHeight="1">
      <c r="A26" s="42" t="s">
        <v>209</v>
      </c>
      <c r="B26" s="241" t="s">
        <v>210</v>
      </c>
      <c r="C26" s="43"/>
      <c r="D26" s="158"/>
      <c r="E26" s="173"/>
      <c r="F26" s="41"/>
      <c r="G26" s="256">
        <v>1</v>
      </c>
      <c r="H26" s="279"/>
      <c r="I26" s="22"/>
      <c r="J26" s="92"/>
    </row>
    <row r="27" spans="1:10" ht="24" customHeight="1">
      <c r="A27" s="107" t="s">
        <v>214</v>
      </c>
      <c r="B27" s="108"/>
      <c r="C27" s="200"/>
      <c r="D27" s="299"/>
      <c r="E27" s="201"/>
      <c r="F27" s="109" t="s">
        <v>86</v>
      </c>
      <c r="G27" s="250">
        <v>1</v>
      </c>
      <c r="H27" s="281"/>
      <c r="I27" s="110"/>
      <c r="J27" s="111"/>
    </row>
    <row r="28" spans="1:10" ht="24" customHeight="1">
      <c r="A28" s="160"/>
      <c r="B28" s="259"/>
      <c r="C28" s="161"/>
      <c r="D28" s="162"/>
      <c r="E28" s="260"/>
      <c r="F28" s="175"/>
      <c r="G28" s="213"/>
      <c r="H28" s="287" t="s">
        <v>216</v>
      </c>
      <c r="I28" s="351">
        <f>I20+I27</f>
        <v>210000</v>
      </c>
      <c r="J28" s="102"/>
    </row>
    <row r="29" spans="1:10" ht="24" customHeight="1" thickBot="1">
      <c r="A29" s="444"/>
      <c r="B29" s="83"/>
      <c r="C29" s="445"/>
      <c r="D29" s="446"/>
      <c r="E29" s="447"/>
      <c r="F29" s="302"/>
      <c r="G29" s="303"/>
      <c r="H29" s="304"/>
      <c r="I29" s="28"/>
      <c r="J29" s="118"/>
    </row>
    <row r="30" spans="1:10" ht="24" customHeight="1" thickTop="1">
      <c r="A30" s="450" t="s">
        <v>220</v>
      </c>
      <c r="B30" s="452"/>
      <c r="C30" s="453"/>
      <c r="D30" s="454"/>
      <c r="E30" s="455"/>
      <c r="F30" s="456"/>
      <c r="G30" s="457"/>
      <c r="H30" s="458"/>
      <c r="I30" s="459"/>
      <c r="J30" s="460"/>
    </row>
    <row r="31" spans="1:10" ht="24" customHeight="1">
      <c r="A31" s="355" t="s">
        <v>225</v>
      </c>
      <c r="B31" s="356" t="s">
        <v>245</v>
      </c>
      <c r="C31" s="357" t="s">
        <v>247</v>
      </c>
      <c r="D31" s="357"/>
      <c r="E31" s="358"/>
      <c r="F31" s="359" t="s">
        <v>35</v>
      </c>
      <c r="G31" s="360">
        <v>1</v>
      </c>
      <c r="H31" s="361">
        <v>270000</v>
      </c>
      <c r="I31" s="351">
        <f>G31*H31</f>
        <v>270000</v>
      </c>
      <c r="J31" s="102"/>
    </row>
    <row r="32" spans="1:10" ht="24" customHeight="1">
      <c r="A32" s="54"/>
      <c r="B32" s="60" t="s">
        <v>248</v>
      </c>
      <c r="C32" s="63"/>
      <c r="D32" s="242"/>
      <c r="E32" s="246"/>
      <c r="F32" s="41"/>
      <c r="G32" s="8"/>
      <c r="H32" s="279"/>
      <c r="I32" s="22"/>
      <c r="J32" s="92"/>
    </row>
    <row r="33" spans="1:10" ht="24" customHeight="1">
      <c r="A33" s="54"/>
      <c r="B33" s="60" t="s">
        <v>249</v>
      </c>
      <c r="C33" s="63"/>
      <c r="D33" s="242"/>
      <c r="E33" s="246"/>
      <c r="F33" s="41"/>
      <c r="G33" s="8"/>
      <c r="H33" s="279"/>
      <c r="I33" s="22"/>
      <c r="J33" s="92"/>
    </row>
    <row r="34" spans="1:10" ht="24" customHeight="1">
      <c r="A34" s="300"/>
      <c r="B34" s="301"/>
      <c r="C34" s="83"/>
      <c r="D34" s="267"/>
      <c r="E34" s="268"/>
      <c r="F34" s="302"/>
      <c r="G34" s="303"/>
      <c r="H34" s="304"/>
      <c r="I34" s="28"/>
      <c r="J34" s="118"/>
    </row>
    <row r="35" spans="1:10" ht="24" customHeight="1">
      <c r="A35" s="305" t="s">
        <v>250</v>
      </c>
      <c r="B35" s="247" t="s">
        <v>245</v>
      </c>
      <c r="C35" s="252" t="s">
        <v>253</v>
      </c>
      <c r="D35" s="306"/>
      <c r="E35" s="254"/>
      <c r="F35" s="84" t="s">
        <v>35</v>
      </c>
      <c r="G35" s="191">
        <v>1</v>
      </c>
      <c r="H35" s="353">
        <v>170000</v>
      </c>
      <c r="I35" s="309">
        <f>G35*H35</f>
        <v>170000</v>
      </c>
      <c r="J35" s="106"/>
    </row>
    <row r="36" spans="1:10" ht="24" customHeight="1">
      <c r="A36" s="54"/>
      <c r="B36" s="60" t="s">
        <v>251</v>
      </c>
      <c r="C36" s="63"/>
      <c r="D36" s="242"/>
      <c r="E36" s="246"/>
      <c r="F36" s="41"/>
      <c r="G36" s="8"/>
      <c r="H36" s="279"/>
      <c r="I36" s="22"/>
      <c r="J36" s="92"/>
    </row>
    <row r="37" spans="1:10" ht="24" customHeight="1">
      <c r="A37" s="300"/>
      <c r="B37" s="301"/>
      <c r="C37" s="83"/>
      <c r="D37" s="267"/>
      <c r="E37" s="268"/>
      <c r="F37" s="302"/>
      <c r="G37" s="303"/>
      <c r="H37" s="304"/>
      <c r="I37" s="28"/>
      <c r="J37" s="118"/>
    </row>
    <row r="38" spans="1:10" ht="24" customHeight="1">
      <c r="A38" s="300"/>
      <c r="B38" s="301"/>
      <c r="C38" s="83"/>
      <c r="D38" s="267"/>
      <c r="E38" s="268"/>
      <c r="F38" s="302"/>
      <c r="G38" s="303"/>
      <c r="H38" s="304"/>
      <c r="I38" s="28"/>
      <c r="J38" s="118"/>
    </row>
    <row r="39" spans="1:10" ht="24" customHeight="1">
      <c r="A39" s="305" t="s">
        <v>252</v>
      </c>
      <c r="B39" s="247" t="s">
        <v>245</v>
      </c>
      <c r="C39" s="252" t="s">
        <v>254</v>
      </c>
      <c r="D39" s="306"/>
      <c r="E39" s="254"/>
      <c r="F39" s="84" t="s">
        <v>35</v>
      </c>
      <c r="G39" s="191">
        <v>1</v>
      </c>
      <c r="H39" s="353">
        <v>310000</v>
      </c>
      <c r="I39" s="309">
        <f>G39*H39</f>
        <v>310000</v>
      </c>
      <c r="J39" s="106"/>
    </row>
    <row r="40" spans="1:10" ht="24" customHeight="1">
      <c r="A40" s="54"/>
      <c r="B40" s="60" t="s">
        <v>251</v>
      </c>
      <c r="C40" s="63"/>
      <c r="D40" s="242"/>
      <c r="E40" s="246"/>
      <c r="F40" s="41"/>
      <c r="G40" s="8"/>
      <c r="H40" s="279"/>
      <c r="I40" s="22"/>
      <c r="J40" s="92"/>
    </row>
    <row r="41" spans="1:10" ht="24" customHeight="1">
      <c r="A41" s="54"/>
      <c r="B41" s="60"/>
      <c r="C41" s="63"/>
      <c r="D41" s="242"/>
      <c r="E41" s="246"/>
      <c r="F41" s="41"/>
      <c r="G41" s="8"/>
      <c r="H41" s="279"/>
      <c r="I41" s="22"/>
      <c r="J41" s="92"/>
    </row>
    <row r="42" spans="1:10" ht="24" customHeight="1">
      <c r="A42" s="300"/>
      <c r="B42" s="301"/>
      <c r="C42" s="83"/>
      <c r="D42" s="267"/>
      <c r="E42" s="268"/>
      <c r="F42" s="302"/>
      <c r="G42" s="303"/>
      <c r="H42" s="304"/>
      <c r="I42" s="28"/>
      <c r="J42" s="118"/>
    </row>
    <row r="43" spans="1:10" ht="24" customHeight="1">
      <c r="A43" s="305" t="s">
        <v>255</v>
      </c>
      <c r="B43" s="247" t="s">
        <v>245</v>
      </c>
      <c r="C43" s="252" t="s">
        <v>258</v>
      </c>
      <c r="D43" s="306"/>
      <c r="E43" s="254"/>
      <c r="F43" s="84" t="s">
        <v>35</v>
      </c>
      <c r="G43" s="191">
        <v>1</v>
      </c>
      <c r="H43" s="353">
        <v>184000</v>
      </c>
      <c r="I43" s="309">
        <f>G43*H43</f>
        <v>184000</v>
      </c>
      <c r="J43" s="106"/>
    </row>
    <row r="44" spans="1:10" ht="24" customHeight="1">
      <c r="A44" s="355"/>
      <c r="B44" s="356" t="s">
        <v>256</v>
      </c>
      <c r="C44" s="259" t="s">
        <v>259</v>
      </c>
      <c r="D44" s="357"/>
      <c r="E44" s="358"/>
      <c r="F44" s="359"/>
      <c r="G44" s="360"/>
      <c r="H44" s="361"/>
      <c r="I44" s="351"/>
      <c r="J44" s="102"/>
    </row>
    <row r="45" spans="1:10" ht="24" customHeight="1">
      <c r="A45" s="54"/>
      <c r="B45" s="60" t="s">
        <v>257</v>
      </c>
      <c r="C45" s="63"/>
      <c r="D45" s="242"/>
      <c r="E45" s="246"/>
      <c r="F45" s="41"/>
      <c r="G45" s="8"/>
      <c r="H45" s="279"/>
      <c r="I45" s="22"/>
      <c r="J45" s="92"/>
    </row>
    <row r="46" spans="1:10" ht="24" customHeight="1">
      <c r="A46" s="54"/>
      <c r="B46" s="60"/>
      <c r="C46" s="63"/>
      <c r="D46" s="242"/>
      <c r="E46" s="246"/>
      <c r="F46" s="41"/>
      <c r="G46" s="8"/>
      <c r="H46" s="279"/>
      <c r="I46" s="22"/>
      <c r="J46" s="92"/>
    </row>
    <row r="47" spans="1:10" ht="24" customHeight="1">
      <c r="A47" s="165" t="s">
        <v>221</v>
      </c>
      <c r="B47" s="166"/>
      <c r="C47" s="166"/>
      <c r="D47" s="169"/>
      <c r="E47" s="288"/>
      <c r="F47" s="174" t="s">
        <v>86</v>
      </c>
      <c r="G47" s="169">
        <v>1</v>
      </c>
      <c r="H47" s="170"/>
      <c r="I47" s="171"/>
      <c r="J47" s="172"/>
    </row>
    <row r="48" spans="1:10" ht="24" customHeight="1">
      <c r="A48" s="160"/>
      <c r="B48" s="161"/>
      <c r="C48" s="161"/>
      <c r="D48" s="162"/>
      <c r="E48" s="260"/>
      <c r="F48" s="175"/>
      <c r="G48" s="162"/>
      <c r="H48" s="286" t="s">
        <v>222</v>
      </c>
      <c r="I48" s="320">
        <f>SUM(I31:I47)</f>
        <v>934000</v>
      </c>
      <c r="J48" s="164"/>
    </row>
    <row r="49" spans="1:10" ht="24" customHeight="1">
      <c r="A49" s="54"/>
      <c r="B49" s="60"/>
      <c r="C49" s="63"/>
      <c r="D49" s="242"/>
      <c r="E49" s="246"/>
      <c r="F49" s="41"/>
      <c r="G49" s="8"/>
      <c r="H49" s="279"/>
      <c r="I49" s="22"/>
      <c r="J49" s="92"/>
    </row>
    <row r="50" spans="1:10" ht="24" customHeight="1">
      <c r="A50" s="300"/>
      <c r="B50" s="301"/>
      <c r="C50" s="83"/>
      <c r="D50" s="267"/>
      <c r="E50" s="268"/>
      <c r="F50" s="302"/>
      <c r="G50" s="303"/>
      <c r="H50" s="304"/>
      <c r="I50" s="28"/>
      <c r="J50" s="118"/>
    </row>
    <row r="51" spans="1:10" ht="24" customHeight="1">
      <c r="A51" s="354"/>
      <c r="B51" s="352"/>
      <c r="C51" s="252"/>
      <c r="D51" s="306"/>
      <c r="E51" s="254"/>
      <c r="F51" s="307"/>
      <c r="G51" s="285"/>
      <c r="H51" s="283" t="s">
        <v>238</v>
      </c>
      <c r="I51" s="309">
        <f>I18+I28+I48</f>
        <v>1708900</v>
      </c>
      <c r="J51" s="106"/>
    </row>
    <row r="52" spans="1:10" ht="24" customHeight="1">
      <c r="A52" s="54"/>
      <c r="B52" s="60"/>
      <c r="C52" s="63"/>
      <c r="D52" s="242"/>
      <c r="E52" s="246"/>
      <c r="F52" s="41"/>
      <c r="G52" s="8"/>
      <c r="H52" s="279"/>
      <c r="I52" s="22"/>
      <c r="J52" s="92"/>
    </row>
    <row r="53" spans="1:10" ht="24" customHeight="1" thickBot="1">
      <c r="A53" s="300"/>
      <c r="B53" s="301"/>
      <c r="C53" s="83"/>
      <c r="D53" s="267"/>
      <c r="E53" s="268"/>
      <c r="F53" s="302"/>
      <c r="G53" s="303"/>
      <c r="H53" s="304"/>
      <c r="I53" s="28"/>
      <c r="J53" s="118"/>
    </row>
    <row r="54" spans="1:10" ht="25" customHeight="1" thickTop="1">
      <c r="A54" s="461"/>
      <c r="B54" s="462"/>
      <c r="C54" s="463"/>
      <c r="D54" s="239"/>
      <c r="E54" s="272"/>
      <c r="F54" s="464"/>
      <c r="G54" s="465"/>
      <c r="H54" s="466" t="s">
        <v>274</v>
      </c>
      <c r="I54" s="274">
        <f>'建具（土間）'!I57+'什器(土間）'!I51</f>
        <v>2060700</v>
      </c>
      <c r="J54" s="244"/>
    </row>
    <row r="55" spans="1:10" ht="25" customHeight="1">
      <c r="A55" s="54"/>
      <c r="B55" s="60"/>
      <c r="C55" s="63"/>
      <c r="D55" s="242"/>
      <c r="E55" s="246"/>
      <c r="F55" s="41"/>
      <c r="G55" s="8"/>
      <c r="H55" s="279"/>
      <c r="I55" s="22"/>
      <c r="J55" s="92"/>
    </row>
    <row r="56" spans="1:10" ht="25" customHeight="1">
      <c r="A56" s="54"/>
      <c r="B56" s="60"/>
      <c r="C56" s="63"/>
      <c r="D56" s="242"/>
      <c r="E56" s="246"/>
      <c r="F56" s="41"/>
      <c r="G56" s="8"/>
      <c r="H56" s="279"/>
      <c r="I56" s="22"/>
      <c r="J56" s="92"/>
    </row>
    <row r="57" spans="1:10" ht="25" customHeight="1" thickBot="1">
      <c r="A57" s="362"/>
      <c r="B57" s="363"/>
      <c r="C57" s="364"/>
      <c r="D57" s="365"/>
      <c r="E57" s="366"/>
      <c r="F57" s="76"/>
      <c r="G57" s="339"/>
      <c r="H57" s="367"/>
      <c r="I57" s="368"/>
      <c r="J57" s="369"/>
    </row>
    <row r="58" spans="1:10" ht="25" customHeight="1">
      <c r="A58" s="222"/>
      <c r="B58" s="80"/>
      <c r="C58" s="80"/>
      <c r="D58" s="80"/>
      <c r="E58" s="80"/>
      <c r="F58" s="223"/>
      <c r="G58" s="80"/>
      <c r="H58" s="224"/>
      <c r="I58" s="225"/>
      <c r="J58" s="7"/>
    </row>
  </sheetData>
  <mergeCells count="14">
    <mergeCell ref="B2:J2"/>
    <mergeCell ref="C3:E3"/>
    <mergeCell ref="F3:H3"/>
    <mergeCell ref="C4:D4"/>
    <mergeCell ref="E4:G4"/>
    <mergeCell ref="I4:J4"/>
    <mergeCell ref="C5:D5"/>
    <mergeCell ref="E5:J5"/>
    <mergeCell ref="C6:D6"/>
    <mergeCell ref="E6:J6"/>
    <mergeCell ref="A9:B9"/>
    <mergeCell ref="C9:E9"/>
    <mergeCell ref="F9:F10"/>
    <mergeCell ref="H9:I9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9"/>
  <sheetViews>
    <sheetView zoomScale="75" zoomScaleNormal="75" workbookViewId="0">
      <selection activeCell="I1" sqref="I1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19" t="s">
        <v>277</v>
      </c>
      <c r="B1" s="2"/>
      <c r="C1" s="2"/>
      <c r="D1" s="2"/>
      <c r="E1" s="2"/>
      <c r="F1" s="2"/>
      <c r="G1" s="2"/>
      <c r="H1" s="2"/>
      <c r="I1" s="818" t="s">
        <v>366</v>
      </c>
      <c r="J1" s="312" t="s">
        <v>273</v>
      </c>
    </row>
    <row r="2" spans="1:10" ht="30" customHeight="1">
      <c r="A2" s="188" t="s">
        <v>18</v>
      </c>
      <c r="B2" s="833" t="s">
        <v>142</v>
      </c>
      <c r="C2" s="834"/>
      <c r="D2" s="834"/>
      <c r="E2" s="834"/>
      <c r="F2" s="834"/>
      <c r="G2" s="834"/>
      <c r="H2" s="834"/>
      <c r="I2" s="834"/>
      <c r="J2" s="835"/>
    </row>
    <row r="3" spans="1:10" ht="30" customHeight="1">
      <c r="A3" s="227" t="s">
        <v>194</v>
      </c>
      <c r="B3" s="10"/>
      <c r="C3" s="836" t="s">
        <v>193</v>
      </c>
      <c r="D3" s="837"/>
      <c r="E3" s="837"/>
      <c r="F3" s="826"/>
      <c r="G3" s="827"/>
      <c r="H3" s="838"/>
      <c r="I3" s="236" t="s">
        <v>13</v>
      </c>
      <c r="J3" s="11"/>
    </row>
    <row r="4" spans="1:10" ht="30" customHeight="1">
      <c r="A4" s="228" t="s">
        <v>99</v>
      </c>
      <c r="B4" s="10"/>
      <c r="C4" s="829" t="s">
        <v>0</v>
      </c>
      <c r="D4" s="830"/>
      <c r="E4" s="826"/>
      <c r="F4" s="827"/>
      <c r="G4" s="827"/>
      <c r="H4" s="237" t="s">
        <v>101</v>
      </c>
      <c r="I4" s="826"/>
      <c r="J4" s="828"/>
    </row>
    <row r="5" spans="1:10" ht="30" customHeight="1">
      <c r="A5" s="228" t="s">
        <v>19</v>
      </c>
      <c r="B5" s="10"/>
      <c r="C5" s="829" t="s">
        <v>100</v>
      </c>
      <c r="D5" s="830"/>
      <c r="E5" s="826"/>
      <c r="F5" s="827"/>
      <c r="G5" s="827"/>
      <c r="H5" s="827"/>
      <c r="I5" s="827"/>
      <c r="J5" s="828"/>
    </row>
    <row r="6" spans="1:10" ht="30" customHeight="1">
      <c r="A6" s="228" t="s">
        <v>1</v>
      </c>
      <c r="B6" s="10"/>
      <c r="C6" s="831" t="s">
        <v>14</v>
      </c>
      <c r="D6" s="832"/>
      <c r="E6" s="819"/>
      <c r="F6" s="820"/>
      <c r="G6" s="820"/>
      <c r="H6" s="820"/>
      <c r="I6" s="820"/>
      <c r="J6" s="821"/>
    </row>
    <row r="7" spans="1:10" ht="30" customHeight="1" thickBot="1">
      <c r="A7" s="229" t="s">
        <v>17</v>
      </c>
      <c r="B7" s="230"/>
      <c r="C7" s="230"/>
      <c r="D7" s="230"/>
      <c r="E7" s="231"/>
      <c r="F7" s="232"/>
      <c r="G7" s="233"/>
      <c r="H7" s="233"/>
      <c r="I7" s="234" t="s">
        <v>15</v>
      </c>
      <c r="J7" s="235" t="s">
        <v>16</v>
      </c>
    </row>
    <row r="8" spans="1:10" ht="30" customHeight="1">
      <c r="A8" s="4"/>
      <c r="B8" s="6"/>
      <c r="C8" s="6"/>
      <c r="D8" s="6"/>
      <c r="E8" s="6"/>
      <c r="F8" s="5"/>
      <c r="G8" s="5"/>
      <c r="H8" s="5"/>
      <c r="I8" s="5"/>
    </row>
    <row r="9" spans="1:10" s="808" customFormat="1" ht="20" customHeight="1" thickBot="1">
      <c r="A9" s="805" t="s">
        <v>365</v>
      </c>
      <c r="B9" s="806"/>
      <c r="C9" s="806"/>
      <c r="D9" s="806"/>
      <c r="E9" s="806"/>
      <c r="F9" s="807"/>
      <c r="G9" s="807"/>
      <c r="H9" s="807"/>
      <c r="I9" s="807"/>
    </row>
    <row r="10" spans="1:10" s="808" customFormat="1" ht="30" customHeight="1" thickBot="1">
      <c r="A10" s="809" t="s">
        <v>357</v>
      </c>
      <c r="B10" s="810"/>
      <c r="C10" s="813"/>
      <c r="D10" s="809" t="s">
        <v>358</v>
      </c>
      <c r="E10" s="810"/>
      <c r="F10" s="811"/>
      <c r="G10" s="811"/>
      <c r="H10" s="811"/>
      <c r="I10" s="811"/>
      <c r="J10" s="812"/>
    </row>
    <row r="11" spans="1:10" ht="23" customHeight="1">
      <c r="A11" s="345" t="s">
        <v>240</v>
      </c>
      <c r="B11" s="418"/>
      <c r="C11" s="841" t="s">
        <v>2</v>
      </c>
      <c r="D11" s="842"/>
      <c r="E11" s="840"/>
      <c r="F11" s="843" t="s">
        <v>3</v>
      </c>
      <c r="G11" s="177" t="s">
        <v>72</v>
      </c>
      <c r="H11" s="841" t="s">
        <v>4</v>
      </c>
      <c r="I11" s="842"/>
      <c r="J11" s="192" t="s">
        <v>106</v>
      </c>
    </row>
    <row r="12" spans="1:10" ht="23" customHeight="1">
      <c r="A12" s="93" t="s">
        <v>5</v>
      </c>
      <c r="B12" s="94" t="s">
        <v>6</v>
      </c>
      <c r="C12" s="95" t="s">
        <v>7</v>
      </c>
      <c r="D12" s="96" t="s">
        <v>8</v>
      </c>
      <c r="E12" s="96" t="s">
        <v>9</v>
      </c>
      <c r="F12" s="825"/>
      <c r="G12" s="97" t="s">
        <v>10</v>
      </c>
      <c r="H12" s="97" t="s">
        <v>11</v>
      </c>
      <c r="I12" s="97" t="s">
        <v>12</v>
      </c>
      <c r="J12" s="86"/>
    </row>
    <row r="13" spans="1:10" ht="23" customHeight="1">
      <c r="A13" s="103" t="s">
        <v>31</v>
      </c>
      <c r="B13" s="264" t="s">
        <v>32</v>
      </c>
      <c r="C13" s="136">
        <v>20</v>
      </c>
      <c r="D13" s="14">
        <v>104</v>
      </c>
      <c r="E13" s="137">
        <v>1800</v>
      </c>
      <c r="F13" s="105" t="s">
        <v>22</v>
      </c>
      <c r="G13" s="123">
        <v>6</v>
      </c>
      <c r="H13" s="315">
        <v>1700</v>
      </c>
      <c r="I13" s="370">
        <f>G13*H13</f>
        <v>10200</v>
      </c>
      <c r="J13" s="324"/>
    </row>
    <row r="14" spans="1:10" ht="23" customHeight="1">
      <c r="A14" s="23" t="s">
        <v>26</v>
      </c>
      <c r="B14" s="255" t="s">
        <v>27</v>
      </c>
      <c r="C14" s="138">
        <v>110</v>
      </c>
      <c r="D14" s="19">
        <v>1000</v>
      </c>
      <c r="E14" s="139">
        <v>2400</v>
      </c>
      <c r="F14" s="21" t="s">
        <v>28</v>
      </c>
      <c r="G14" s="114">
        <v>1</v>
      </c>
      <c r="H14" s="276">
        <v>5200</v>
      </c>
      <c r="I14" s="279">
        <f t="shared" ref="I14:I17" si="0">G14*H14</f>
        <v>5200</v>
      </c>
      <c r="J14" s="87"/>
    </row>
    <row r="15" spans="1:10" ht="23" customHeight="1">
      <c r="A15" s="107" t="s">
        <v>29</v>
      </c>
      <c r="B15" s="261" t="s">
        <v>30</v>
      </c>
      <c r="C15" s="140">
        <v>150</v>
      </c>
      <c r="D15" s="141">
        <v>900</v>
      </c>
      <c r="E15" s="142">
        <v>2100</v>
      </c>
      <c r="F15" s="109" t="s">
        <v>28</v>
      </c>
      <c r="G15" s="112">
        <v>1</v>
      </c>
      <c r="H15" s="281">
        <v>5800</v>
      </c>
      <c r="I15" s="282">
        <f t="shared" si="0"/>
        <v>5800</v>
      </c>
      <c r="J15" s="338"/>
    </row>
    <row r="16" spans="1:10" ht="23" customHeight="1">
      <c r="A16" s="12" t="s">
        <v>20</v>
      </c>
      <c r="B16" s="483" t="s">
        <v>21</v>
      </c>
      <c r="C16" s="13">
        <v>5.5</v>
      </c>
      <c r="D16" s="14">
        <v>30</v>
      </c>
      <c r="E16" s="15">
        <v>3640</v>
      </c>
      <c r="F16" s="16" t="s">
        <v>22</v>
      </c>
      <c r="G16" s="123">
        <v>30</v>
      </c>
      <c r="H16" s="17">
        <v>650</v>
      </c>
      <c r="I16" s="370">
        <f t="shared" si="0"/>
        <v>19500</v>
      </c>
      <c r="J16" s="324"/>
    </row>
    <row r="17" spans="1:10" ht="23" customHeight="1">
      <c r="A17" s="198" t="s">
        <v>23</v>
      </c>
      <c r="B17" s="484" t="s">
        <v>24</v>
      </c>
      <c r="C17" s="200">
        <v>5.5</v>
      </c>
      <c r="D17" s="141">
        <v>30</v>
      </c>
      <c r="E17" s="201">
        <v>65</v>
      </c>
      <c r="F17" s="109" t="s">
        <v>22</v>
      </c>
      <c r="G17" s="112">
        <v>30</v>
      </c>
      <c r="H17" s="110">
        <v>500</v>
      </c>
      <c r="I17" s="282">
        <f t="shared" si="0"/>
        <v>15000</v>
      </c>
      <c r="J17" s="338"/>
    </row>
    <row r="18" spans="1:10" ht="23" customHeight="1">
      <c r="A18" s="197" t="s">
        <v>107</v>
      </c>
      <c r="B18" s="50" t="s">
        <v>108</v>
      </c>
      <c r="C18" s="306"/>
      <c r="D18" s="52"/>
      <c r="E18" s="306"/>
      <c r="F18" s="495" t="s">
        <v>28</v>
      </c>
      <c r="G18" s="415">
        <v>3</v>
      </c>
      <c r="H18" s="388">
        <f>H19+H20*2+H21*4</f>
        <v>56800</v>
      </c>
      <c r="I18" s="283">
        <f>G18*H18</f>
        <v>170400</v>
      </c>
      <c r="J18" s="393" t="s">
        <v>112</v>
      </c>
    </row>
    <row r="19" spans="1:10" ht="23" customHeight="1">
      <c r="A19" s="35" t="s">
        <v>109</v>
      </c>
      <c r="B19" s="55" t="s">
        <v>359</v>
      </c>
      <c r="C19" s="242">
        <v>145</v>
      </c>
      <c r="D19" s="57">
        <v>1713</v>
      </c>
      <c r="E19" s="242">
        <v>2400</v>
      </c>
      <c r="F19" s="496" t="s">
        <v>38</v>
      </c>
      <c r="G19" s="416">
        <v>1</v>
      </c>
      <c r="H19" s="389">
        <v>25800</v>
      </c>
      <c r="I19" s="279"/>
      <c r="J19" s="151" t="s">
        <v>113</v>
      </c>
    </row>
    <row r="20" spans="1:10" ht="23" customHeight="1">
      <c r="A20" s="35" t="s">
        <v>110</v>
      </c>
      <c r="B20" s="60" t="s">
        <v>111</v>
      </c>
      <c r="C20" s="242">
        <v>33</v>
      </c>
      <c r="D20" s="57">
        <v>880</v>
      </c>
      <c r="E20" s="242">
        <v>2384</v>
      </c>
      <c r="F20" s="62" t="s">
        <v>41</v>
      </c>
      <c r="G20" s="55">
        <v>2</v>
      </c>
      <c r="H20" s="390">
        <v>13000</v>
      </c>
      <c r="I20" s="279"/>
      <c r="J20" s="151"/>
    </row>
    <row r="21" spans="1:10" ht="23" customHeight="1">
      <c r="A21" s="202" t="s">
        <v>42</v>
      </c>
      <c r="B21" s="379" t="s">
        <v>43</v>
      </c>
      <c r="C21" s="203"/>
      <c r="D21" s="66"/>
      <c r="E21" s="203"/>
      <c r="F21" s="68" t="s">
        <v>71</v>
      </c>
      <c r="G21" s="379">
        <v>4</v>
      </c>
      <c r="H21" s="391">
        <v>1250</v>
      </c>
      <c r="I21" s="282"/>
      <c r="J21" s="338"/>
    </row>
    <row r="22" spans="1:10" ht="23" customHeight="1">
      <c r="A22" s="70" t="s">
        <v>114</v>
      </c>
      <c r="B22" s="50" t="s">
        <v>118</v>
      </c>
      <c r="C22" s="51"/>
      <c r="D22" s="52"/>
      <c r="E22" s="53"/>
      <c r="F22" s="490" t="s">
        <v>115</v>
      </c>
      <c r="G22" s="378">
        <v>1</v>
      </c>
      <c r="H22" s="283">
        <f>H23+H24+H25*2</f>
        <v>33700</v>
      </c>
      <c r="I22" s="283">
        <f>G22*H22</f>
        <v>33700</v>
      </c>
      <c r="J22" s="393" t="s">
        <v>119</v>
      </c>
    </row>
    <row r="23" spans="1:10" ht="23" customHeight="1">
      <c r="A23" s="35" t="s">
        <v>116</v>
      </c>
      <c r="B23" s="55" t="s">
        <v>360</v>
      </c>
      <c r="C23" s="56">
        <v>145</v>
      </c>
      <c r="D23" s="57">
        <v>1634</v>
      </c>
      <c r="E23" s="58">
        <v>2400</v>
      </c>
      <c r="F23" s="59" t="s">
        <v>38</v>
      </c>
      <c r="G23" s="55">
        <v>1</v>
      </c>
      <c r="H23" s="279">
        <v>18200</v>
      </c>
      <c r="I23" s="279"/>
      <c r="J23" s="151" t="s">
        <v>120</v>
      </c>
    </row>
    <row r="24" spans="1:10" ht="23" customHeight="1">
      <c r="A24" s="35" t="s">
        <v>67</v>
      </c>
      <c r="B24" s="60" t="s">
        <v>117</v>
      </c>
      <c r="C24" s="61">
        <v>36</v>
      </c>
      <c r="D24" s="57">
        <v>830</v>
      </c>
      <c r="E24" s="58">
        <v>2384</v>
      </c>
      <c r="F24" s="62" t="s">
        <v>41</v>
      </c>
      <c r="G24" s="55">
        <v>1</v>
      </c>
      <c r="H24" s="279">
        <v>13000</v>
      </c>
      <c r="I24" s="279"/>
      <c r="J24" s="87"/>
    </row>
    <row r="25" spans="1:10" ht="23" customHeight="1">
      <c r="A25" s="44" t="s">
        <v>42</v>
      </c>
      <c r="B25" s="64" t="s">
        <v>43</v>
      </c>
      <c r="C25" s="65"/>
      <c r="D25" s="66"/>
      <c r="E25" s="67"/>
      <c r="F25" s="68" t="s">
        <v>44</v>
      </c>
      <c r="G25" s="379">
        <v>2</v>
      </c>
      <c r="H25" s="391">
        <v>1250</v>
      </c>
      <c r="I25" s="282"/>
      <c r="J25" s="338"/>
    </row>
    <row r="26" spans="1:10" ht="23" customHeight="1">
      <c r="A26" s="49" t="s">
        <v>34</v>
      </c>
      <c r="B26" s="50" t="s">
        <v>121</v>
      </c>
      <c r="C26" s="51"/>
      <c r="D26" s="52"/>
      <c r="E26" s="53"/>
      <c r="F26" s="84" t="s">
        <v>36</v>
      </c>
      <c r="G26" s="191">
        <v>1</v>
      </c>
      <c r="H26" s="283">
        <f>H27+H28+H29*2+H30</f>
        <v>51300</v>
      </c>
      <c r="I26" s="283">
        <f>G26*H26</f>
        <v>51300</v>
      </c>
      <c r="J26" s="393" t="s">
        <v>119</v>
      </c>
    </row>
    <row r="27" spans="1:10" ht="23" customHeight="1">
      <c r="A27" s="54" t="s">
        <v>37</v>
      </c>
      <c r="B27" s="55" t="s">
        <v>361</v>
      </c>
      <c r="C27" s="56">
        <v>145</v>
      </c>
      <c r="D27" s="57">
        <v>1634</v>
      </c>
      <c r="E27" s="58">
        <v>2400</v>
      </c>
      <c r="F27" s="59" t="s">
        <v>38</v>
      </c>
      <c r="G27" s="206">
        <v>1</v>
      </c>
      <c r="H27" s="279">
        <v>18500</v>
      </c>
      <c r="I27" s="279"/>
      <c r="J27" s="151" t="s">
        <v>122</v>
      </c>
    </row>
    <row r="28" spans="1:10" ht="23" customHeight="1">
      <c r="A28" s="54" t="s">
        <v>39</v>
      </c>
      <c r="B28" s="60" t="s">
        <v>40</v>
      </c>
      <c r="C28" s="61">
        <v>36</v>
      </c>
      <c r="D28" s="57">
        <v>830</v>
      </c>
      <c r="E28" s="58">
        <v>2384</v>
      </c>
      <c r="F28" s="59" t="s">
        <v>41</v>
      </c>
      <c r="G28" s="206">
        <v>1</v>
      </c>
      <c r="H28" s="279">
        <v>27500</v>
      </c>
      <c r="I28" s="279"/>
      <c r="J28" s="151"/>
    </row>
    <row r="29" spans="1:10" ht="23" customHeight="1">
      <c r="A29" s="42" t="s">
        <v>42</v>
      </c>
      <c r="B29" s="63" t="s">
        <v>43</v>
      </c>
      <c r="C29" s="61"/>
      <c r="D29" s="57"/>
      <c r="E29" s="58"/>
      <c r="F29" s="59" t="s">
        <v>44</v>
      </c>
      <c r="G29" s="206">
        <v>1</v>
      </c>
      <c r="H29" s="279">
        <v>1250</v>
      </c>
      <c r="I29" s="279"/>
      <c r="J29" s="151"/>
    </row>
    <row r="30" spans="1:10" ht="23" customHeight="1">
      <c r="A30" s="44" t="s">
        <v>45</v>
      </c>
      <c r="B30" s="64" t="s">
        <v>46</v>
      </c>
      <c r="C30" s="65"/>
      <c r="D30" s="66"/>
      <c r="E30" s="67"/>
      <c r="F30" s="85" t="s">
        <v>44</v>
      </c>
      <c r="G30" s="207">
        <v>1</v>
      </c>
      <c r="H30" s="282">
        <v>2800</v>
      </c>
      <c r="I30" s="282"/>
      <c r="J30" s="152"/>
    </row>
    <row r="31" spans="1:10" ht="23" customHeight="1">
      <c r="A31" s="205" t="s">
        <v>123</v>
      </c>
      <c r="B31" s="50" t="s">
        <v>126</v>
      </c>
      <c r="C31" s="51"/>
      <c r="D31" s="52"/>
      <c r="E31" s="53"/>
      <c r="F31" s="84" t="s">
        <v>35</v>
      </c>
      <c r="G31" s="378">
        <v>2</v>
      </c>
      <c r="H31" s="283">
        <f>H32+H33+H34</f>
        <v>33200</v>
      </c>
      <c r="I31" s="283">
        <f>G31*H31</f>
        <v>66400</v>
      </c>
      <c r="J31" s="394" t="s">
        <v>132</v>
      </c>
    </row>
    <row r="32" spans="1:10" ht="23" customHeight="1">
      <c r="A32" s="42" t="s">
        <v>50</v>
      </c>
      <c r="B32" s="55" t="s">
        <v>127</v>
      </c>
      <c r="C32" s="61">
        <v>145</v>
      </c>
      <c r="D32" s="57">
        <v>745</v>
      </c>
      <c r="E32" s="58">
        <v>2400</v>
      </c>
      <c r="F32" s="59" t="s">
        <v>38</v>
      </c>
      <c r="G32" s="55">
        <v>1</v>
      </c>
      <c r="H32" s="279">
        <v>15700</v>
      </c>
      <c r="I32" s="279"/>
      <c r="J32" s="151" t="s">
        <v>133</v>
      </c>
    </row>
    <row r="33" spans="1:10" ht="23" customHeight="1">
      <c r="A33" s="35" t="s">
        <v>67</v>
      </c>
      <c r="B33" s="60" t="s">
        <v>128</v>
      </c>
      <c r="C33" s="61">
        <v>36</v>
      </c>
      <c r="D33" s="57">
        <v>695</v>
      </c>
      <c r="E33" s="58">
        <v>2375</v>
      </c>
      <c r="F33" s="59" t="s">
        <v>41</v>
      </c>
      <c r="G33" s="55">
        <v>1</v>
      </c>
      <c r="H33" s="279">
        <v>13000</v>
      </c>
      <c r="I33" s="279"/>
      <c r="J33" s="151" t="s">
        <v>134</v>
      </c>
    </row>
    <row r="34" spans="1:10" ht="23" customHeight="1">
      <c r="A34" s="202" t="s">
        <v>124</v>
      </c>
      <c r="B34" s="64" t="s">
        <v>125</v>
      </c>
      <c r="C34" s="65"/>
      <c r="D34" s="66"/>
      <c r="E34" s="67"/>
      <c r="F34" s="85" t="s">
        <v>44</v>
      </c>
      <c r="G34" s="379">
        <v>1</v>
      </c>
      <c r="H34" s="282">
        <v>4500</v>
      </c>
      <c r="I34" s="282"/>
      <c r="J34" s="152"/>
    </row>
    <row r="35" spans="1:10" ht="23" customHeight="1">
      <c r="A35" s="205" t="s">
        <v>123</v>
      </c>
      <c r="B35" s="50" t="s">
        <v>129</v>
      </c>
      <c r="C35" s="51"/>
      <c r="D35" s="52"/>
      <c r="E35" s="53"/>
      <c r="F35" s="84" t="s">
        <v>35</v>
      </c>
      <c r="G35" s="378">
        <v>1</v>
      </c>
      <c r="H35" s="283">
        <f>H36+H37+H38</f>
        <v>33200</v>
      </c>
      <c r="I35" s="283">
        <f>G35*H35</f>
        <v>33200</v>
      </c>
      <c r="J35" s="394" t="s">
        <v>135</v>
      </c>
    </row>
    <row r="36" spans="1:10" ht="23" customHeight="1">
      <c r="A36" s="42" t="s">
        <v>50</v>
      </c>
      <c r="B36" s="55" t="s">
        <v>130</v>
      </c>
      <c r="C36" s="61">
        <v>145</v>
      </c>
      <c r="D36" s="57">
        <v>745</v>
      </c>
      <c r="E36" s="58">
        <v>2400</v>
      </c>
      <c r="F36" s="59" t="s">
        <v>38</v>
      </c>
      <c r="G36" s="55">
        <v>1</v>
      </c>
      <c r="H36" s="279">
        <v>15700</v>
      </c>
      <c r="I36" s="279"/>
      <c r="J36" s="151" t="s">
        <v>136</v>
      </c>
    </row>
    <row r="37" spans="1:10" ht="23" customHeight="1">
      <c r="A37" s="35" t="s">
        <v>67</v>
      </c>
      <c r="B37" s="60" t="s">
        <v>131</v>
      </c>
      <c r="C37" s="61">
        <v>36</v>
      </c>
      <c r="D37" s="57">
        <v>695</v>
      </c>
      <c r="E37" s="58">
        <v>2375</v>
      </c>
      <c r="F37" s="59" t="s">
        <v>41</v>
      </c>
      <c r="G37" s="55">
        <v>1</v>
      </c>
      <c r="H37" s="279">
        <v>13000</v>
      </c>
      <c r="I37" s="279"/>
      <c r="J37" s="151"/>
    </row>
    <row r="38" spans="1:10" ht="23" customHeight="1">
      <c r="A38" s="202" t="s">
        <v>124</v>
      </c>
      <c r="B38" s="64" t="s">
        <v>125</v>
      </c>
      <c r="C38" s="65"/>
      <c r="D38" s="66"/>
      <c r="E38" s="67"/>
      <c r="F38" s="85" t="s">
        <v>44</v>
      </c>
      <c r="G38" s="379">
        <v>1</v>
      </c>
      <c r="H38" s="282">
        <v>4500</v>
      </c>
      <c r="I38" s="282"/>
      <c r="J38" s="152"/>
    </row>
    <row r="39" spans="1:10" ht="23" customHeight="1">
      <c r="A39" s="49" t="s">
        <v>48</v>
      </c>
      <c r="B39" s="50" t="s">
        <v>137</v>
      </c>
      <c r="C39" s="51"/>
      <c r="D39" s="52"/>
      <c r="E39" s="53"/>
      <c r="F39" s="84" t="s">
        <v>49</v>
      </c>
      <c r="G39" s="378">
        <v>1</v>
      </c>
      <c r="H39" s="283">
        <f>H40+H41+H42</f>
        <v>48000</v>
      </c>
      <c r="I39" s="283">
        <f>G39*H39</f>
        <v>48000</v>
      </c>
      <c r="J39" s="393" t="s">
        <v>82</v>
      </c>
    </row>
    <row r="40" spans="1:10" ht="23" customHeight="1">
      <c r="A40" s="42" t="s">
        <v>50</v>
      </c>
      <c r="B40" s="55" t="s">
        <v>138</v>
      </c>
      <c r="C40" s="61">
        <v>145</v>
      </c>
      <c r="D40" s="57">
        <v>745</v>
      </c>
      <c r="E40" s="58">
        <v>2400</v>
      </c>
      <c r="F40" s="59" t="s">
        <v>38</v>
      </c>
      <c r="G40" s="55">
        <v>1</v>
      </c>
      <c r="H40" s="279">
        <v>15700</v>
      </c>
      <c r="I40" s="279"/>
      <c r="J40" s="151" t="s">
        <v>140</v>
      </c>
    </row>
    <row r="41" spans="1:10" ht="23" customHeight="1">
      <c r="A41" s="54" t="s">
        <v>39</v>
      </c>
      <c r="B41" s="60" t="s">
        <v>139</v>
      </c>
      <c r="C41" s="61">
        <v>36</v>
      </c>
      <c r="D41" s="57">
        <v>695</v>
      </c>
      <c r="E41" s="58">
        <v>2374</v>
      </c>
      <c r="F41" s="59" t="s">
        <v>41</v>
      </c>
      <c r="G41" s="55">
        <v>1</v>
      </c>
      <c r="H41" s="279">
        <v>26000</v>
      </c>
      <c r="I41" s="396"/>
      <c r="J41" s="151"/>
    </row>
    <row r="42" spans="1:10" ht="23" customHeight="1">
      <c r="A42" s="44" t="s">
        <v>51</v>
      </c>
      <c r="B42" s="64" t="s">
        <v>52</v>
      </c>
      <c r="C42" s="65"/>
      <c r="D42" s="66"/>
      <c r="E42" s="67"/>
      <c r="F42" s="85" t="s">
        <v>44</v>
      </c>
      <c r="G42" s="379">
        <v>1</v>
      </c>
      <c r="H42" s="282">
        <v>6300</v>
      </c>
      <c r="I42" s="397"/>
      <c r="J42" s="152"/>
    </row>
    <row r="43" spans="1:10" ht="23" customHeight="1">
      <c r="A43" s="135" t="s">
        <v>84</v>
      </c>
      <c r="B43" s="131"/>
      <c r="C43" s="147"/>
      <c r="D43" s="148"/>
      <c r="E43" s="149"/>
      <c r="F43" s="85" t="s">
        <v>44</v>
      </c>
      <c r="G43" s="380">
        <v>4</v>
      </c>
      <c r="H43" s="317">
        <v>3100</v>
      </c>
      <c r="I43" s="283">
        <f>G43*H43</f>
        <v>12400</v>
      </c>
      <c r="J43" s="395"/>
    </row>
    <row r="44" spans="1:10" ht="23" customHeight="1">
      <c r="A44" s="221" t="s">
        <v>179</v>
      </c>
      <c r="B44" s="50" t="s">
        <v>180</v>
      </c>
      <c r="C44" s="51"/>
      <c r="D44" s="52"/>
      <c r="E44" s="53"/>
      <c r="F44" s="84" t="s">
        <v>36</v>
      </c>
      <c r="G44" s="378">
        <v>1</v>
      </c>
      <c r="H44" s="283">
        <f>H45+H46+H47*2</f>
        <v>28100</v>
      </c>
      <c r="I44" s="283">
        <f>G44*H44</f>
        <v>28100</v>
      </c>
      <c r="J44" s="393" t="s">
        <v>141</v>
      </c>
    </row>
    <row r="45" spans="1:10" ht="23" customHeight="1">
      <c r="A45" s="54" t="s">
        <v>58</v>
      </c>
      <c r="B45" s="55" t="s">
        <v>181</v>
      </c>
      <c r="C45" s="61">
        <v>86</v>
      </c>
      <c r="D45" s="57">
        <v>777</v>
      </c>
      <c r="E45" s="58">
        <v>2400</v>
      </c>
      <c r="F45" s="59" t="s">
        <v>38</v>
      </c>
      <c r="G45" s="55">
        <v>1</v>
      </c>
      <c r="H45" s="279">
        <v>11000</v>
      </c>
      <c r="I45" s="396"/>
      <c r="J45" s="151"/>
    </row>
    <row r="46" spans="1:10" ht="23" customHeight="1">
      <c r="A46" s="54"/>
      <c r="B46" s="60" t="s">
        <v>182</v>
      </c>
      <c r="C46" s="61">
        <v>27</v>
      </c>
      <c r="D46" s="150" t="s">
        <v>362</v>
      </c>
      <c r="E46" s="58">
        <v>2385</v>
      </c>
      <c r="F46" s="59" t="s">
        <v>184</v>
      </c>
      <c r="G46" s="55">
        <v>1</v>
      </c>
      <c r="H46" s="279">
        <v>16000</v>
      </c>
      <c r="I46" s="396"/>
      <c r="J46" s="151"/>
    </row>
    <row r="47" spans="1:10" ht="23" customHeight="1">
      <c r="A47" s="44" t="s">
        <v>63</v>
      </c>
      <c r="B47" s="83" t="s">
        <v>185</v>
      </c>
      <c r="C47" s="65"/>
      <c r="D47" s="66"/>
      <c r="E47" s="67"/>
      <c r="F47" s="85" t="s">
        <v>44</v>
      </c>
      <c r="G47" s="379">
        <v>2</v>
      </c>
      <c r="H47" s="304">
        <v>550</v>
      </c>
      <c r="I47" s="397"/>
      <c r="J47" s="152"/>
    </row>
    <row r="48" spans="1:10" ht="23" customHeight="1">
      <c r="A48" s="165" t="s">
        <v>85</v>
      </c>
      <c r="B48" s="485"/>
      <c r="C48" s="497"/>
      <c r="D48" s="498"/>
      <c r="E48" s="499"/>
      <c r="F48" s="500" t="s">
        <v>86</v>
      </c>
      <c r="G48" s="417">
        <v>1</v>
      </c>
      <c r="H48" s="401"/>
      <c r="I48" s="401">
        <f>G48*H48</f>
        <v>0</v>
      </c>
      <c r="J48" s="402"/>
    </row>
    <row r="49" spans="1:10" ht="23" customHeight="1" thickBot="1">
      <c r="A49" s="129"/>
      <c r="B49" s="485"/>
      <c r="C49" s="497"/>
      <c r="D49" s="498"/>
      <c r="E49" s="499"/>
      <c r="F49" s="500"/>
      <c r="G49" s="417"/>
      <c r="H49" s="405" t="s">
        <v>88</v>
      </c>
      <c r="I49" s="421">
        <f>SUM(I13:I48)</f>
        <v>499200</v>
      </c>
      <c r="J49" s="406"/>
    </row>
    <row r="50" spans="1:10" ht="23" customHeight="1" thickTop="1">
      <c r="A50" s="426" t="s">
        <v>89</v>
      </c>
      <c r="B50" s="501"/>
      <c r="C50" s="502"/>
      <c r="D50" s="503"/>
      <c r="E50" s="504"/>
      <c r="F50" s="505"/>
      <c r="G50" s="422"/>
      <c r="H50" s="423"/>
      <c r="I50" s="424"/>
      <c r="J50" s="425"/>
    </row>
    <row r="51" spans="1:10" ht="23" customHeight="1">
      <c r="A51" s="427" t="s">
        <v>90</v>
      </c>
      <c r="B51" s="306" t="s">
        <v>279</v>
      </c>
      <c r="C51" s="51">
        <v>15</v>
      </c>
      <c r="D51" s="52">
        <v>130</v>
      </c>
      <c r="E51" s="53">
        <v>1820</v>
      </c>
      <c r="F51" s="506" t="s">
        <v>91</v>
      </c>
      <c r="G51" s="306"/>
      <c r="H51" s="370">
        <v>9800</v>
      </c>
      <c r="I51" s="370">
        <f t="shared" ref="I51:I57" si="1">G51*H51</f>
        <v>0</v>
      </c>
      <c r="J51" s="393" t="s">
        <v>278</v>
      </c>
    </row>
    <row r="52" spans="1:10" ht="23" customHeight="1">
      <c r="A52" s="178"/>
      <c r="B52" s="411" t="s">
        <v>92</v>
      </c>
      <c r="C52" s="61"/>
      <c r="D52" s="57"/>
      <c r="E52" s="58"/>
      <c r="F52" s="62" t="s">
        <v>91</v>
      </c>
      <c r="G52" s="242"/>
      <c r="H52" s="279"/>
      <c r="I52" s="279">
        <f t="shared" si="1"/>
        <v>0</v>
      </c>
      <c r="J52" s="722" t="s">
        <v>283</v>
      </c>
    </row>
    <row r="53" spans="1:10" ht="23" customHeight="1">
      <c r="A53" s="178" t="s">
        <v>98</v>
      </c>
      <c r="B53" s="242"/>
      <c r="C53" s="61">
        <v>60</v>
      </c>
      <c r="D53" s="57">
        <v>45</v>
      </c>
      <c r="E53" s="58">
        <v>2100</v>
      </c>
      <c r="F53" s="62" t="s">
        <v>96</v>
      </c>
      <c r="G53" s="242">
        <v>1</v>
      </c>
      <c r="H53" s="279">
        <v>8500</v>
      </c>
      <c r="I53" s="279">
        <f t="shared" si="1"/>
        <v>8500</v>
      </c>
      <c r="J53" s="87"/>
    </row>
    <row r="54" spans="1:10" ht="23" customHeight="1">
      <c r="A54" s="178"/>
      <c r="B54" s="411" t="s">
        <v>104</v>
      </c>
      <c r="C54" s="61"/>
      <c r="D54" s="57"/>
      <c r="E54" s="58"/>
      <c r="F54" s="62" t="s">
        <v>86</v>
      </c>
      <c r="G54" s="242">
        <v>1</v>
      </c>
      <c r="H54" s="279"/>
      <c r="I54" s="279">
        <f t="shared" si="1"/>
        <v>0</v>
      </c>
      <c r="J54" s="87"/>
    </row>
    <row r="55" spans="1:10" ht="23" customHeight="1">
      <c r="A55" s="178" t="s">
        <v>93</v>
      </c>
      <c r="B55" s="242" t="s">
        <v>94</v>
      </c>
      <c r="C55" s="61"/>
      <c r="D55" s="57">
        <v>920</v>
      </c>
      <c r="E55" s="507" t="s">
        <v>95</v>
      </c>
      <c r="F55" s="62" t="s">
        <v>96</v>
      </c>
      <c r="G55" s="242"/>
      <c r="H55" s="279">
        <v>11000</v>
      </c>
      <c r="I55" s="279">
        <f t="shared" si="1"/>
        <v>0</v>
      </c>
      <c r="J55" s="87"/>
    </row>
    <row r="56" spans="1:10" ht="23" customHeight="1">
      <c r="A56" s="160"/>
      <c r="B56" s="242" t="s">
        <v>102</v>
      </c>
      <c r="C56" s="61"/>
      <c r="D56" s="57"/>
      <c r="E56" s="58"/>
      <c r="F56" s="62" t="s">
        <v>96</v>
      </c>
      <c r="G56" s="242"/>
      <c r="H56" s="279">
        <v>1000</v>
      </c>
      <c r="I56" s="279">
        <f t="shared" si="1"/>
        <v>0</v>
      </c>
      <c r="J56" s="87"/>
    </row>
    <row r="57" spans="1:10" ht="23" customHeight="1">
      <c r="A57" s="129"/>
      <c r="B57" s="203" t="s">
        <v>97</v>
      </c>
      <c r="C57" s="65"/>
      <c r="D57" s="66"/>
      <c r="E57" s="67"/>
      <c r="F57" s="68" t="s">
        <v>96</v>
      </c>
      <c r="G57" s="203">
        <v>1</v>
      </c>
      <c r="H57" s="282">
        <v>1500</v>
      </c>
      <c r="I57" s="282">
        <f t="shared" si="1"/>
        <v>1500</v>
      </c>
      <c r="J57" s="338"/>
    </row>
    <row r="58" spans="1:10" ht="23" customHeight="1" thickBot="1">
      <c r="A58" s="403"/>
      <c r="B58" s="417"/>
      <c r="C58" s="497"/>
      <c r="D58" s="498"/>
      <c r="E58" s="499"/>
      <c r="F58" s="500"/>
      <c r="G58" s="417"/>
      <c r="H58" s="404" t="s">
        <v>105</v>
      </c>
      <c r="I58" s="405">
        <f>SUM(I51:I57)</f>
        <v>10000</v>
      </c>
      <c r="J58" s="406"/>
    </row>
    <row r="59" spans="1:10" ht="23" customHeight="1" thickTop="1" thickBot="1">
      <c r="A59" s="407"/>
      <c r="B59" s="508"/>
      <c r="C59" s="509"/>
      <c r="D59" s="510"/>
      <c r="E59" s="511"/>
      <c r="F59" s="512"/>
      <c r="G59" s="408"/>
      <c r="H59" s="410" t="s">
        <v>239</v>
      </c>
      <c r="I59" s="412">
        <f>I49+I58</f>
        <v>509200</v>
      </c>
      <c r="J59" s="409"/>
    </row>
  </sheetData>
  <mergeCells count="13">
    <mergeCell ref="E4:G4"/>
    <mergeCell ref="B2:J2"/>
    <mergeCell ref="I4:J4"/>
    <mergeCell ref="E5:J5"/>
    <mergeCell ref="E6:J6"/>
    <mergeCell ref="C3:E3"/>
    <mergeCell ref="F3:H3"/>
    <mergeCell ref="C4:D4"/>
    <mergeCell ref="C11:E11"/>
    <mergeCell ref="F11:F12"/>
    <mergeCell ref="H11:I11"/>
    <mergeCell ref="C5:D5"/>
    <mergeCell ref="C6:D6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8"/>
  <sheetViews>
    <sheetView topLeftCell="A34" zoomScale="75" zoomScaleNormal="75" workbookViewId="0"/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19" t="s">
        <v>277</v>
      </c>
      <c r="B1" s="2"/>
      <c r="C1" s="2"/>
      <c r="D1" s="2"/>
      <c r="E1" s="2"/>
      <c r="F1" s="2"/>
      <c r="G1" s="2"/>
      <c r="H1" s="2"/>
      <c r="I1" s="3"/>
      <c r="J1" s="312" t="s">
        <v>237</v>
      </c>
    </row>
    <row r="2" spans="1:10" ht="30" customHeight="1">
      <c r="A2" s="188" t="s">
        <v>18</v>
      </c>
      <c r="B2" s="833" t="s">
        <v>142</v>
      </c>
      <c r="C2" s="834"/>
      <c r="D2" s="834"/>
      <c r="E2" s="834"/>
      <c r="F2" s="834"/>
      <c r="G2" s="834"/>
      <c r="H2" s="834"/>
      <c r="I2" s="834"/>
      <c r="J2" s="835"/>
    </row>
    <row r="3" spans="1:10" ht="30" customHeight="1">
      <c r="A3" s="227" t="s">
        <v>194</v>
      </c>
      <c r="B3" s="10"/>
      <c r="C3" s="836" t="s">
        <v>193</v>
      </c>
      <c r="D3" s="837"/>
      <c r="E3" s="837"/>
      <c r="F3" s="826"/>
      <c r="G3" s="827"/>
      <c r="H3" s="838"/>
      <c r="I3" s="236" t="s">
        <v>13</v>
      </c>
      <c r="J3" s="11"/>
    </row>
    <row r="4" spans="1:10" ht="30" customHeight="1">
      <c r="A4" s="228" t="s">
        <v>99</v>
      </c>
      <c r="B4" s="10"/>
      <c r="C4" s="829" t="s">
        <v>0</v>
      </c>
      <c r="D4" s="830"/>
      <c r="E4" s="826"/>
      <c r="F4" s="827"/>
      <c r="G4" s="827"/>
      <c r="H4" s="237" t="s">
        <v>101</v>
      </c>
      <c r="I4" s="826"/>
      <c r="J4" s="828"/>
    </row>
    <row r="5" spans="1:10" ht="30" customHeight="1">
      <c r="A5" s="228" t="s">
        <v>19</v>
      </c>
      <c r="B5" s="10"/>
      <c r="C5" s="829" t="s">
        <v>100</v>
      </c>
      <c r="D5" s="830"/>
      <c r="E5" s="826"/>
      <c r="F5" s="827"/>
      <c r="G5" s="827"/>
      <c r="H5" s="827"/>
      <c r="I5" s="827"/>
      <c r="J5" s="828"/>
    </row>
    <row r="6" spans="1:10" ht="30" customHeight="1">
      <c r="A6" s="228" t="s">
        <v>1</v>
      </c>
      <c r="B6" s="10"/>
      <c r="C6" s="831" t="s">
        <v>14</v>
      </c>
      <c r="D6" s="832"/>
      <c r="E6" s="819"/>
      <c r="F6" s="820"/>
      <c r="G6" s="820"/>
      <c r="H6" s="820"/>
      <c r="I6" s="820"/>
      <c r="J6" s="821"/>
    </row>
    <row r="7" spans="1:10" ht="30" customHeight="1" thickBot="1">
      <c r="A7" s="229" t="s">
        <v>17</v>
      </c>
      <c r="B7" s="230"/>
      <c r="C7" s="230"/>
      <c r="D7" s="230"/>
      <c r="E7" s="231"/>
      <c r="F7" s="232"/>
      <c r="G7" s="233"/>
      <c r="H7" s="233"/>
      <c r="I7" s="234" t="s">
        <v>15</v>
      </c>
      <c r="J7" s="235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839"/>
      <c r="B9" s="840"/>
      <c r="C9" s="841" t="s">
        <v>2</v>
      </c>
      <c r="D9" s="842"/>
      <c r="E9" s="840"/>
      <c r="F9" s="843" t="s">
        <v>3</v>
      </c>
      <c r="G9" s="177" t="s">
        <v>72</v>
      </c>
      <c r="H9" s="841" t="s">
        <v>4</v>
      </c>
      <c r="I9" s="842"/>
      <c r="J9" s="192" t="s">
        <v>106</v>
      </c>
    </row>
    <row r="10" spans="1:10" ht="25" customHeight="1" thickBot="1">
      <c r="A10" s="93" t="s">
        <v>5</v>
      </c>
      <c r="B10" s="94" t="s">
        <v>6</v>
      </c>
      <c r="C10" s="95"/>
      <c r="D10" s="372"/>
      <c r="E10" s="371"/>
      <c r="F10" s="825"/>
      <c r="G10" s="97" t="s">
        <v>10</v>
      </c>
      <c r="H10" s="97" t="s">
        <v>11</v>
      </c>
      <c r="I10" s="98" t="s">
        <v>191</v>
      </c>
      <c r="J10" s="91"/>
    </row>
    <row r="11" spans="1:10" ht="24" customHeight="1" thickTop="1">
      <c r="A11" s="448" t="s">
        <v>260</v>
      </c>
      <c r="B11" s="238" t="s">
        <v>261</v>
      </c>
      <c r="C11" s="239"/>
      <c r="D11" s="291"/>
      <c r="E11" s="290"/>
      <c r="F11" s="243" t="s">
        <v>35</v>
      </c>
      <c r="G11" s="258">
        <v>1</v>
      </c>
      <c r="H11" s="284">
        <v>661800</v>
      </c>
      <c r="I11" s="274">
        <f>G11*H11</f>
        <v>661800</v>
      </c>
      <c r="J11" s="244"/>
    </row>
    <row r="12" spans="1:10" ht="24" customHeight="1">
      <c r="A12" s="54" t="s">
        <v>195</v>
      </c>
      <c r="B12" s="55" t="s">
        <v>196</v>
      </c>
      <c r="C12" s="242"/>
      <c r="D12" s="242"/>
      <c r="E12" s="253"/>
      <c r="F12" s="21"/>
      <c r="G12" s="206">
        <v>1</v>
      </c>
      <c r="H12" s="276"/>
      <c r="I12" s="22"/>
      <c r="J12" s="92"/>
    </row>
    <row r="13" spans="1:10" ht="24" customHeight="1">
      <c r="A13" s="54" t="s">
        <v>197</v>
      </c>
      <c r="B13" s="55" t="s">
        <v>198</v>
      </c>
      <c r="C13" s="242"/>
      <c r="D13" s="242"/>
      <c r="E13" s="253"/>
      <c r="F13" s="21"/>
      <c r="G13" s="206">
        <v>1</v>
      </c>
      <c r="H13" s="277"/>
      <c r="I13" s="22"/>
      <c r="J13" s="92"/>
    </row>
    <row r="14" spans="1:10" ht="24" customHeight="1">
      <c r="A14" s="54" t="s">
        <v>262</v>
      </c>
      <c r="B14" s="275" t="s">
        <v>263</v>
      </c>
      <c r="C14" s="242"/>
      <c r="D14" s="292"/>
      <c r="E14" s="253"/>
      <c r="F14" s="21"/>
      <c r="G14" s="206">
        <v>1</v>
      </c>
      <c r="H14" s="277"/>
      <c r="I14" s="22"/>
      <c r="J14" s="92"/>
    </row>
    <row r="15" spans="1:10" ht="24" customHeight="1">
      <c r="A15" s="42" t="s">
        <v>199</v>
      </c>
      <c r="B15" s="275" t="s">
        <v>200</v>
      </c>
      <c r="C15" s="251"/>
      <c r="D15" s="292"/>
      <c r="E15" s="253"/>
      <c r="F15" s="21"/>
      <c r="G15" s="206">
        <v>1</v>
      </c>
      <c r="H15" s="277"/>
      <c r="I15" s="22"/>
      <c r="J15" s="92"/>
    </row>
    <row r="16" spans="1:10" ht="24" customHeight="1">
      <c r="A16" s="23" t="s">
        <v>214</v>
      </c>
      <c r="B16" s="24"/>
      <c r="C16" s="18"/>
      <c r="D16" s="293"/>
      <c r="E16" s="20"/>
      <c r="F16" s="21" t="s">
        <v>86</v>
      </c>
      <c r="G16" s="257">
        <v>1</v>
      </c>
      <c r="H16" s="277"/>
      <c r="I16" s="22"/>
      <c r="J16" s="92"/>
    </row>
    <row r="17" spans="1:10" ht="24" customHeight="1">
      <c r="A17" s="262" t="s">
        <v>215</v>
      </c>
      <c r="B17" s="117"/>
      <c r="C17" s="146"/>
      <c r="D17" s="294"/>
      <c r="E17" s="26"/>
      <c r="F17" s="27" t="s">
        <v>86</v>
      </c>
      <c r="G17" s="263">
        <v>1</v>
      </c>
      <c r="H17" s="28"/>
      <c r="I17" s="28"/>
      <c r="J17" s="118"/>
    </row>
    <row r="18" spans="1:10" ht="24" customHeight="1">
      <c r="A18" s="12"/>
      <c r="B18" s="29"/>
      <c r="C18" s="13"/>
      <c r="D18" s="295"/>
      <c r="E18" s="15"/>
      <c r="F18" s="16"/>
      <c r="G18" s="123"/>
      <c r="H18" s="287" t="s">
        <v>216</v>
      </c>
      <c r="I18" s="309">
        <f>SUM(I11:I17)</f>
        <v>661800</v>
      </c>
      <c r="J18" s="106"/>
    </row>
    <row r="19" spans="1:10" ht="24" customHeight="1" thickBot="1">
      <c r="A19" s="265"/>
      <c r="B19" s="266"/>
      <c r="C19" s="267"/>
      <c r="D19" s="296"/>
      <c r="E19" s="268"/>
      <c r="F19" s="269"/>
      <c r="G19" s="263"/>
      <c r="H19" s="278"/>
      <c r="I19" s="28"/>
      <c r="J19" s="270"/>
    </row>
    <row r="20" spans="1:10" ht="24" customHeight="1" thickTop="1">
      <c r="A20" s="449" t="s">
        <v>211</v>
      </c>
      <c r="B20" s="238" t="s">
        <v>212</v>
      </c>
      <c r="C20" s="271"/>
      <c r="D20" s="239"/>
      <c r="E20" s="272"/>
      <c r="F20" s="243" t="s">
        <v>35</v>
      </c>
      <c r="G20" s="258">
        <v>1</v>
      </c>
      <c r="H20" s="240">
        <v>210000</v>
      </c>
      <c r="I20" s="274">
        <f>G20*H20</f>
        <v>210000</v>
      </c>
      <c r="J20" s="273"/>
    </row>
    <row r="21" spans="1:10" ht="24" customHeight="1">
      <c r="A21" s="42" t="s">
        <v>202</v>
      </c>
      <c r="B21" s="55" t="s">
        <v>203</v>
      </c>
      <c r="C21" s="245"/>
      <c r="D21" s="242"/>
      <c r="E21" s="246"/>
      <c r="F21" s="59"/>
      <c r="G21" s="206">
        <v>1</v>
      </c>
      <c r="H21" s="279"/>
      <c r="I21" s="22"/>
      <c r="J21" s="127"/>
    </row>
    <row r="22" spans="1:10" ht="24" customHeight="1">
      <c r="A22" s="42" t="s">
        <v>201</v>
      </c>
      <c r="B22" s="55" t="s">
        <v>213</v>
      </c>
      <c r="C22" s="242"/>
      <c r="D22" s="242"/>
      <c r="E22" s="246"/>
      <c r="F22" s="59"/>
      <c r="G22" s="206">
        <v>1</v>
      </c>
      <c r="H22" s="279"/>
      <c r="I22" s="22"/>
      <c r="J22" s="127"/>
    </row>
    <row r="23" spans="1:10" ht="24" customHeight="1">
      <c r="A23" s="42" t="s">
        <v>204</v>
      </c>
      <c r="B23" s="55" t="s">
        <v>205</v>
      </c>
      <c r="C23" s="242"/>
      <c r="D23" s="242"/>
      <c r="E23" s="246"/>
      <c r="F23" s="59"/>
      <c r="G23" s="206">
        <v>1</v>
      </c>
      <c r="H23" s="279"/>
      <c r="I23" s="22"/>
      <c r="J23" s="127"/>
    </row>
    <row r="24" spans="1:10" ht="24" customHeight="1">
      <c r="A24" s="42" t="s">
        <v>195</v>
      </c>
      <c r="B24" s="55" t="s">
        <v>206</v>
      </c>
      <c r="C24" s="242"/>
      <c r="D24" s="297"/>
      <c r="E24" s="173"/>
      <c r="F24" s="249"/>
      <c r="G24" s="256">
        <v>1</v>
      </c>
      <c r="H24" s="280"/>
      <c r="I24" s="22"/>
      <c r="J24" s="208"/>
    </row>
    <row r="25" spans="1:10" ht="24" customHeight="1">
      <c r="A25" s="42" t="s">
        <v>207</v>
      </c>
      <c r="B25" s="248" t="s">
        <v>208</v>
      </c>
      <c r="C25" s="242"/>
      <c r="D25" s="298"/>
      <c r="E25" s="173"/>
      <c r="F25" s="38"/>
      <c r="G25" s="256">
        <v>1</v>
      </c>
      <c r="H25" s="279"/>
      <c r="I25" s="22"/>
      <c r="J25" s="92"/>
    </row>
    <row r="26" spans="1:10" ht="24" customHeight="1">
      <c r="A26" s="42" t="s">
        <v>209</v>
      </c>
      <c r="B26" s="241" t="s">
        <v>210</v>
      </c>
      <c r="C26" s="43"/>
      <c r="D26" s="158"/>
      <c r="E26" s="173"/>
      <c r="F26" s="41"/>
      <c r="G26" s="256">
        <v>1</v>
      </c>
      <c r="H26" s="279"/>
      <c r="I26" s="22"/>
      <c r="J26" s="92"/>
    </row>
    <row r="27" spans="1:10" ht="24" customHeight="1">
      <c r="A27" s="107" t="s">
        <v>214</v>
      </c>
      <c r="B27" s="108"/>
      <c r="C27" s="200"/>
      <c r="D27" s="299"/>
      <c r="E27" s="201"/>
      <c r="F27" s="109" t="s">
        <v>86</v>
      </c>
      <c r="G27" s="250">
        <v>1</v>
      </c>
      <c r="H27" s="281"/>
      <c r="I27" s="110"/>
      <c r="J27" s="111"/>
    </row>
    <row r="28" spans="1:10" ht="24" customHeight="1">
      <c r="A28" s="160"/>
      <c r="B28" s="259"/>
      <c r="C28" s="161"/>
      <c r="D28" s="162"/>
      <c r="E28" s="260"/>
      <c r="F28" s="175"/>
      <c r="G28" s="213"/>
      <c r="H28" s="287" t="s">
        <v>216</v>
      </c>
      <c r="I28" s="351">
        <f>SUM(I20:I27)</f>
        <v>210000</v>
      </c>
      <c r="J28" s="102"/>
    </row>
    <row r="29" spans="1:10" ht="24" customHeight="1" thickBot="1">
      <c r="A29" s="444"/>
      <c r="B29" s="83"/>
      <c r="C29" s="445"/>
      <c r="D29" s="446"/>
      <c r="E29" s="447"/>
      <c r="F29" s="302"/>
      <c r="G29" s="303"/>
      <c r="H29" s="304"/>
      <c r="I29" s="28"/>
      <c r="J29" s="118"/>
    </row>
    <row r="30" spans="1:10" ht="24" customHeight="1" thickTop="1">
      <c r="A30" s="450" t="s">
        <v>220</v>
      </c>
      <c r="B30" s="452"/>
      <c r="C30" s="453"/>
      <c r="D30" s="454"/>
      <c r="E30" s="455"/>
      <c r="F30" s="456"/>
      <c r="G30" s="457"/>
      <c r="H30" s="458"/>
      <c r="I30" s="459"/>
      <c r="J30" s="460"/>
    </row>
    <row r="31" spans="1:10" ht="24" customHeight="1">
      <c r="A31" s="355" t="s">
        <v>264</v>
      </c>
      <c r="B31" s="356" t="s">
        <v>246</v>
      </c>
      <c r="C31" s="357" t="s">
        <v>266</v>
      </c>
      <c r="D31" s="357"/>
      <c r="E31" s="358"/>
      <c r="F31" s="359" t="s">
        <v>35</v>
      </c>
      <c r="G31" s="360">
        <v>1</v>
      </c>
      <c r="H31" s="189">
        <v>280000</v>
      </c>
      <c r="I31" s="351">
        <f>G31*H31</f>
        <v>280000</v>
      </c>
      <c r="J31" s="451"/>
    </row>
    <row r="32" spans="1:10" ht="24" customHeight="1">
      <c r="A32" s="54"/>
      <c r="B32" s="60" t="s">
        <v>251</v>
      </c>
      <c r="C32" s="63"/>
      <c r="D32" s="242"/>
      <c r="E32" s="246"/>
      <c r="F32" s="41"/>
      <c r="G32" s="8"/>
      <c r="H32" s="279"/>
      <c r="I32" s="22"/>
      <c r="J32" s="92"/>
    </row>
    <row r="33" spans="1:10" ht="24" customHeight="1">
      <c r="A33" s="54"/>
      <c r="B33" s="60" t="s">
        <v>265</v>
      </c>
      <c r="C33" s="63"/>
      <c r="D33" s="242"/>
      <c r="E33" s="246"/>
      <c r="F33" s="41"/>
      <c r="G33" s="8"/>
      <c r="H33" s="279"/>
      <c r="I33" s="22"/>
      <c r="J33" s="92"/>
    </row>
    <row r="34" spans="1:10" ht="24" customHeight="1">
      <c r="A34" s="54"/>
      <c r="B34" s="60" t="s">
        <v>229</v>
      </c>
      <c r="C34" s="63"/>
      <c r="D34" s="242"/>
      <c r="E34" s="246"/>
      <c r="F34" s="41"/>
      <c r="G34" s="8"/>
      <c r="H34" s="279"/>
      <c r="I34" s="22"/>
      <c r="J34" s="92"/>
    </row>
    <row r="35" spans="1:10" ht="24" customHeight="1">
      <c r="A35" s="300"/>
      <c r="B35" s="301"/>
      <c r="C35" s="83"/>
      <c r="D35" s="267"/>
      <c r="E35" s="268"/>
      <c r="F35" s="302"/>
      <c r="G35" s="303"/>
      <c r="H35" s="304"/>
      <c r="I35" s="28"/>
      <c r="J35" s="118"/>
    </row>
    <row r="36" spans="1:10" ht="24" customHeight="1">
      <c r="A36" s="305" t="s">
        <v>267</v>
      </c>
      <c r="B36" s="247" t="s">
        <v>246</v>
      </c>
      <c r="C36" s="306" t="s">
        <v>268</v>
      </c>
      <c r="D36" s="306"/>
      <c r="E36" s="254"/>
      <c r="F36" s="84" t="s">
        <v>35</v>
      </c>
      <c r="G36" s="191">
        <v>1</v>
      </c>
      <c r="H36" s="283">
        <v>530000</v>
      </c>
      <c r="I36" s="309">
        <f>G36*H36</f>
        <v>530000</v>
      </c>
      <c r="J36" s="106"/>
    </row>
    <row r="37" spans="1:10" ht="24" customHeight="1">
      <c r="A37" s="54"/>
      <c r="B37" s="60" t="s">
        <v>269</v>
      </c>
      <c r="C37" s="63"/>
      <c r="D37" s="242"/>
      <c r="E37" s="246"/>
      <c r="F37" s="41"/>
      <c r="G37" s="8"/>
      <c r="H37" s="279"/>
      <c r="I37" s="22"/>
      <c r="J37" s="92"/>
    </row>
    <row r="38" spans="1:10" ht="24" customHeight="1">
      <c r="A38" s="54"/>
      <c r="B38" s="60" t="s">
        <v>270</v>
      </c>
      <c r="C38" s="63"/>
      <c r="D38" s="242"/>
      <c r="E38" s="246"/>
      <c r="F38" s="41"/>
      <c r="G38" s="8"/>
      <c r="H38" s="279"/>
      <c r="I38" s="22"/>
      <c r="J38" s="92"/>
    </row>
    <row r="39" spans="1:10" ht="24" customHeight="1">
      <c r="A39" s="54"/>
      <c r="B39" s="60" t="s">
        <v>271</v>
      </c>
      <c r="C39" s="63"/>
      <c r="D39" s="242"/>
      <c r="E39" s="246"/>
      <c r="F39" s="41"/>
      <c r="G39" s="8"/>
      <c r="H39" s="279"/>
      <c r="I39" s="22"/>
      <c r="J39" s="92"/>
    </row>
    <row r="40" spans="1:10" ht="24" customHeight="1">
      <c r="A40" s="54"/>
      <c r="B40" s="60"/>
      <c r="C40" s="63"/>
      <c r="D40" s="242"/>
      <c r="E40" s="246"/>
      <c r="F40" s="41"/>
      <c r="G40" s="8"/>
      <c r="H40" s="279"/>
      <c r="I40" s="22"/>
      <c r="J40" s="92"/>
    </row>
    <row r="41" spans="1:10" ht="24" customHeight="1">
      <c r="A41" s="54"/>
      <c r="B41" s="60"/>
      <c r="C41" s="63"/>
      <c r="D41" s="242"/>
      <c r="E41" s="246"/>
      <c r="F41" s="41"/>
      <c r="G41" s="8"/>
      <c r="H41" s="279"/>
      <c r="I41" s="22"/>
      <c r="J41" s="92"/>
    </row>
    <row r="42" spans="1:10" ht="24" customHeight="1">
      <c r="A42" s="54"/>
      <c r="B42" s="60"/>
      <c r="C42" s="63"/>
      <c r="D42" s="242"/>
      <c r="E42" s="246"/>
      <c r="F42" s="41"/>
      <c r="G42" s="8"/>
      <c r="H42" s="279"/>
      <c r="I42" s="22"/>
      <c r="J42" s="92"/>
    </row>
    <row r="43" spans="1:10" ht="24" customHeight="1">
      <c r="A43" s="54"/>
      <c r="B43" s="60"/>
      <c r="C43" s="63"/>
      <c r="D43" s="242"/>
      <c r="E43" s="246"/>
      <c r="F43" s="41"/>
      <c r="G43" s="8"/>
      <c r="H43" s="279"/>
      <c r="I43" s="22"/>
      <c r="J43" s="92"/>
    </row>
    <row r="44" spans="1:10" ht="24" customHeight="1">
      <c r="A44" s="54"/>
      <c r="B44" s="60"/>
      <c r="C44" s="63"/>
      <c r="D44" s="242"/>
      <c r="E44" s="246"/>
      <c r="F44" s="41"/>
      <c r="G44" s="8"/>
      <c r="H44" s="279"/>
      <c r="I44" s="22"/>
      <c r="J44" s="92"/>
    </row>
    <row r="45" spans="1:10" ht="24" customHeight="1">
      <c r="A45" s="54"/>
      <c r="B45" s="60"/>
      <c r="C45" s="63"/>
      <c r="D45" s="242"/>
      <c r="E45" s="246"/>
      <c r="F45" s="41"/>
      <c r="G45" s="8"/>
      <c r="H45" s="279"/>
      <c r="I45" s="22"/>
      <c r="J45" s="92"/>
    </row>
    <row r="46" spans="1:10" ht="24" customHeight="1">
      <c r="A46" s="165" t="s">
        <v>221</v>
      </c>
      <c r="B46" s="166"/>
      <c r="C46" s="166"/>
      <c r="D46" s="169"/>
      <c r="E46" s="288"/>
      <c r="F46" s="174" t="s">
        <v>86</v>
      </c>
      <c r="G46" s="169">
        <v>1</v>
      </c>
      <c r="H46" s="170"/>
      <c r="I46" s="171"/>
      <c r="J46" s="172"/>
    </row>
    <row r="47" spans="1:10" ht="24" customHeight="1">
      <c r="A47" s="160"/>
      <c r="B47" s="161"/>
      <c r="C47" s="161"/>
      <c r="D47" s="162"/>
      <c r="E47" s="260"/>
      <c r="F47" s="175"/>
      <c r="G47" s="162"/>
      <c r="H47" s="286" t="s">
        <v>222</v>
      </c>
      <c r="I47" s="320">
        <f>SUM(I31:I46)</f>
        <v>810000</v>
      </c>
      <c r="J47" s="164"/>
    </row>
    <row r="48" spans="1:10" ht="24" customHeight="1">
      <c r="A48" s="54"/>
      <c r="B48" s="60"/>
      <c r="C48" s="63"/>
      <c r="D48" s="242"/>
      <c r="E48" s="246"/>
      <c r="F48" s="41"/>
      <c r="G48" s="8"/>
      <c r="H48" s="279"/>
      <c r="I48" s="22"/>
      <c r="J48" s="92"/>
    </row>
    <row r="49" spans="1:10" ht="24" customHeight="1">
      <c r="A49" s="54"/>
      <c r="B49" s="60"/>
      <c r="C49" s="63"/>
      <c r="D49" s="242"/>
      <c r="E49" s="246"/>
      <c r="F49" s="41"/>
      <c r="G49" s="8"/>
      <c r="H49" s="279"/>
      <c r="I49" s="22"/>
      <c r="J49" s="92"/>
    </row>
    <row r="50" spans="1:10" ht="24" customHeight="1">
      <c r="A50" s="54"/>
      <c r="B50" s="60"/>
      <c r="C50" s="63"/>
      <c r="D50" s="242"/>
      <c r="E50" s="246"/>
      <c r="F50" s="41"/>
      <c r="G50" s="8"/>
      <c r="H50" s="279"/>
      <c r="I50" s="22"/>
      <c r="J50" s="92"/>
    </row>
    <row r="51" spans="1:10" ht="24" customHeight="1">
      <c r="A51" s="54"/>
      <c r="B51" s="60"/>
      <c r="C51" s="63"/>
      <c r="D51" s="242"/>
      <c r="E51" s="246"/>
      <c r="F51" s="41"/>
      <c r="G51" s="8"/>
      <c r="H51" s="279"/>
      <c r="I51" s="22"/>
      <c r="J51" s="92"/>
    </row>
    <row r="52" spans="1:10" ht="24" customHeight="1">
      <c r="A52" s="165"/>
      <c r="B52" s="166"/>
      <c r="C52" s="166"/>
      <c r="D52" s="169"/>
      <c r="E52" s="288"/>
      <c r="F52" s="174"/>
      <c r="G52" s="169"/>
      <c r="H52" s="313" t="s">
        <v>238</v>
      </c>
      <c r="I52" s="314">
        <f>I18+I28+I47</f>
        <v>1681800</v>
      </c>
      <c r="J52" s="172"/>
    </row>
    <row r="53" spans="1:10" ht="24" customHeight="1">
      <c r="A53" s="354"/>
      <c r="B53" s="352"/>
      <c r="C53" s="252"/>
      <c r="D53" s="306"/>
      <c r="E53" s="254"/>
      <c r="F53" s="307"/>
      <c r="G53" s="285"/>
      <c r="H53" s="370"/>
      <c r="I53" s="17"/>
      <c r="J53" s="106"/>
    </row>
    <row r="54" spans="1:10" ht="25" customHeight="1" thickBot="1">
      <c r="A54" s="467"/>
      <c r="B54" s="445"/>
      <c r="C54" s="445"/>
      <c r="D54" s="446"/>
      <c r="E54" s="447"/>
      <c r="F54" s="302"/>
      <c r="G54" s="446"/>
      <c r="H54" s="69"/>
      <c r="I54" s="468"/>
      <c r="J54" s="469"/>
    </row>
    <row r="55" spans="1:10" ht="25" customHeight="1" thickTop="1">
      <c r="A55" s="470"/>
      <c r="B55" s="471"/>
      <c r="C55" s="471"/>
      <c r="D55" s="472"/>
      <c r="E55" s="473"/>
      <c r="F55" s="464"/>
      <c r="G55" s="472"/>
      <c r="H55" s="466" t="s">
        <v>274</v>
      </c>
      <c r="I55" s="475">
        <f>'建具（平屋）'!I59+'什器（平屋）'!I52</f>
        <v>2191000</v>
      </c>
      <c r="J55" s="474"/>
    </row>
    <row r="56" spans="1:10" ht="25" customHeight="1">
      <c r="A56" s="160"/>
      <c r="B56" s="161"/>
      <c r="C56" s="161"/>
      <c r="D56" s="162"/>
      <c r="E56" s="260"/>
      <c r="F56" s="175"/>
      <c r="G56" s="162"/>
      <c r="H56" s="189"/>
      <c r="I56" s="163"/>
      <c r="J56" s="164"/>
    </row>
    <row r="57" spans="1:10" ht="25" customHeight="1" thickBot="1">
      <c r="A57" s="180"/>
      <c r="B57" s="181"/>
      <c r="C57" s="181"/>
      <c r="D57" s="186"/>
      <c r="E57" s="289"/>
      <c r="F57" s="185"/>
      <c r="G57" s="186"/>
      <c r="H57" s="226"/>
      <c r="I57" s="187"/>
      <c r="J57" s="130"/>
    </row>
    <row r="58" spans="1:10" ht="25" customHeight="1">
      <c r="A58" s="222"/>
      <c r="B58" s="80"/>
      <c r="C58" s="80"/>
      <c r="D58" s="80"/>
      <c r="E58" s="80"/>
      <c r="F58" s="223"/>
      <c r="G58" s="80"/>
      <c r="H58" s="224"/>
      <c r="I58" s="225"/>
      <c r="J58" s="7"/>
    </row>
  </sheetData>
  <mergeCells count="14">
    <mergeCell ref="B2:J2"/>
    <mergeCell ref="C3:E3"/>
    <mergeCell ref="F3:H3"/>
    <mergeCell ref="C4:D4"/>
    <mergeCell ref="E4:G4"/>
    <mergeCell ref="I4:J4"/>
    <mergeCell ref="C5:D5"/>
    <mergeCell ref="E5:J5"/>
    <mergeCell ref="C6:D6"/>
    <mergeCell ref="E6:J6"/>
    <mergeCell ref="A9:B9"/>
    <mergeCell ref="C9:E9"/>
    <mergeCell ref="F9:F10"/>
    <mergeCell ref="H9:I9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9"/>
  <sheetViews>
    <sheetView zoomScale="75" zoomScaleNormal="75" workbookViewId="0">
      <selection activeCell="I1" sqref="I1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3" ht="40.5" customHeight="1" thickBot="1">
      <c r="A1" s="719" t="s">
        <v>277</v>
      </c>
      <c r="B1" s="2"/>
      <c r="C1" s="2"/>
      <c r="D1" s="2"/>
      <c r="E1" s="2"/>
      <c r="F1" s="2"/>
      <c r="G1" s="2"/>
      <c r="H1" s="2"/>
      <c r="I1" s="818" t="s">
        <v>366</v>
      </c>
      <c r="J1" s="312" t="s">
        <v>273</v>
      </c>
    </row>
    <row r="2" spans="1:13" ht="30" customHeight="1">
      <c r="A2" s="188" t="s">
        <v>18</v>
      </c>
      <c r="B2" s="833" t="s">
        <v>155</v>
      </c>
      <c r="C2" s="834"/>
      <c r="D2" s="834"/>
      <c r="E2" s="834"/>
      <c r="F2" s="834"/>
      <c r="G2" s="834"/>
      <c r="H2" s="834"/>
      <c r="I2" s="834"/>
      <c r="J2" s="835"/>
    </row>
    <row r="3" spans="1:13" ht="30" customHeight="1">
      <c r="A3" s="227" t="s">
        <v>194</v>
      </c>
      <c r="B3" s="10"/>
      <c r="C3" s="836" t="s">
        <v>193</v>
      </c>
      <c r="D3" s="837"/>
      <c r="E3" s="837"/>
      <c r="F3" s="826"/>
      <c r="G3" s="827"/>
      <c r="H3" s="838"/>
      <c r="I3" s="236" t="s">
        <v>13</v>
      </c>
      <c r="J3" s="11"/>
    </row>
    <row r="4" spans="1:13" ht="30" customHeight="1">
      <c r="A4" s="228" t="s">
        <v>99</v>
      </c>
      <c r="B4" s="10"/>
      <c r="C4" s="829" t="s">
        <v>0</v>
      </c>
      <c r="D4" s="830"/>
      <c r="E4" s="826"/>
      <c r="F4" s="827"/>
      <c r="G4" s="827"/>
      <c r="H4" s="237" t="s">
        <v>101</v>
      </c>
      <c r="I4" s="826"/>
      <c r="J4" s="828"/>
      <c r="M4" s="414"/>
    </row>
    <row r="5" spans="1:13" ht="30" customHeight="1">
      <c r="A5" s="228" t="s">
        <v>19</v>
      </c>
      <c r="B5" s="10"/>
      <c r="C5" s="829" t="s">
        <v>100</v>
      </c>
      <c r="D5" s="830"/>
      <c r="E5" s="826"/>
      <c r="F5" s="827"/>
      <c r="G5" s="827"/>
      <c r="H5" s="827"/>
      <c r="I5" s="827"/>
      <c r="J5" s="828"/>
    </row>
    <row r="6" spans="1:13" ht="30" customHeight="1">
      <c r="A6" s="228" t="s">
        <v>1</v>
      </c>
      <c r="B6" s="10"/>
      <c r="C6" s="831" t="s">
        <v>14</v>
      </c>
      <c r="D6" s="832"/>
      <c r="E6" s="819"/>
      <c r="F6" s="820"/>
      <c r="G6" s="820"/>
      <c r="H6" s="820"/>
      <c r="I6" s="820"/>
      <c r="J6" s="821"/>
    </row>
    <row r="7" spans="1:13" ht="30" customHeight="1" thickBot="1">
      <c r="A7" s="229" t="s">
        <v>17</v>
      </c>
      <c r="B7" s="230"/>
      <c r="C7" s="230"/>
      <c r="D7" s="230"/>
      <c r="E7" s="231"/>
      <c r="F7" s="232"/>
      <c r="G7" s="233"/>
      <c r="H7" s="233"/>
      <c r="I7" s="234" t="s">
        <v>15</v>
      </c>
      <c r="J7" s="235" t="s">
        <v>16</v>
      </c>
    </row>
    <row r="8" spans="1:13" ht="30" customHeight="1">
      <c r="A8" s="4"/>
      <c r="B8" s="6"/>
      <c r="C8" s="6"/>
      <c r="D8" s="6"/>
      <c r="E8" s="6"/>
      <c r="F8" s="5"/>
      <c r="G8" s="5"/>
      <c r="H8" s="5"/>
      <c r="I8" s="5"/>
    </row>
    <row r="9" spans="1:13" s="808" customFormat="1" ht="20" customHeight="1" thickBot="1">
      <c r="A9" s="805" t="s">
        <v>365</v>
      </c>
      <c r="B9" s="806"/>
      <c r="C9" s="806"/>
      <c r="D9" s="806"/>
      <c r="E9" s="806"/>
      <c r="F9" s="807"/>
      <c r="G9" s="807"/>
      <c r="H9" s="807"/>
      <c r="I9" s="807"/>
    </row>
    <row r="10" spans="1:13" s="808" customFormat="1" ht="30" customHeight="1" thickBot="1">
      <c r="A10" s="809" t="s">
        <v>357</v>
      </c>
      <c r="B10" s="810"/>
      <c r="C10" s="813"/>
      <c r="D10" s="809" t="s">
        <v>358</v>
      </c>
      <c r="E10" s="810"/>
      <c r="F10" s="811"/>
      <c r="G10" s="811"/>
      <c r="H10" s="811"/>
      <c r="I10" s="811"/>
      <c r="J10" s="812"/>
    </row>
    <row r="11" spans="1:13" ht="23" customHeight="1">
      <c r="A11" s="518" t="s">
        <v>240</v>
      </c>
      <c r="B11" s="519"/>
      <c r="C11" s="844" t="s">
        <v>2</v>
      </c>
      <c r="D11" s="845"/>
      <c r="E11" s="846"/>
      <c r="F11" s="847" t="s">
        <v>3</v>
      </c>
      <c r="G11" s="520" t="s">
        <v>72</v>
      </c>
      <c r="H11" s="844" t="s">
        <v>4</v>
      </c>
      <c r="I11" s="845"/>
      <c r="J11" s="521" t="s">
        <v>106</v>
      </c>
    </row>
    <row r="12" spans="1:13" ht="23" customHeight="1">
      <c r="A12" s="522" t="s">
        <v>5</v>
      </c>
      <c r="B12" s="523" t="s">
        <v>6</v>
      </c>
      <c r="C12" s="524" t="s">
        <v>7</v>
      </c>
      <c r="D12" s="525" t="s">
        <v>8</v>
      </c>
      <c r="E12" s="525" t="s">
        <v>9</v>
      </c>
      <c r="F12" s="848"/>
      <c r="G12" s="526" t="s">
        <v>10</v>
      </c>
      <c r="H12" s="526" t="s">
        <v>11</v>
      </c>
      <c r="I12" s="527" t="s">
        <v>12</v>
      </c>
      <c r="J12" s="528"/>
    </row>
    <row r="13" spans="1:13" ht="23" customHeight="1">
      <c r="A13" s="529" t="s">
        <v>31</v>
      </c>
      <c r="B13" s="530" t="s">
        <v>32</v>
      </c>
      <c r="C13" s="531">
        <v>20</v>
      </c>
      <c r="D13" s="532">
        <v>104</v>
      </c>
      <c r="E13" s="533">
        <v>1800</v>
      </c>
      <c r="F13" s="534" t="s">
        <v>22</v>
      </c>
      <c r="G13" s="535">
        <v>7</v>
      </c>
      <c r="H13" s="315">
        <v>1700</v>
      </c>
      <c r="I13" s="536">
        <f>G13*H13</f>
        <v>11900</v>
      </c>
      <c r="J13" s="537"/>
    </row>
    <row r="14" spans="1:13" ht="23" customHeight="1">
      <c r="A14" s="538" t="s">
        <v>25</v>
      </c>
      <c r="B14" s="539" t="s">
        <v>33</v>
      </c>
      <c r="C14" s="540">
        <v>20</v>
      </c>
      <c r="D14" s="541">
        <v>104</v>
      </c>
      <c r="E14" s="542">
        <v>2700</v>
      </c>
      <c r="F14" s="543" t="s">
        <v>22</v>
      </c>
      <c r="G14" s="544">
        <v>1</v>
      </c>
      <c r="H14" s="545">
        <v>2600</v>
      </c>
      <c r="I14" s="546">
        <f t="shared" ref="I14:I18" si="0">G14*H14</f>
        <v>2600</v>
      </c>
      <c r="J14" s="547"/>
    </row>
    <row r="15" spans="1:13" ht="23" customHeight="1">
      <c r="A15" s="548" t="s">
        <v>26</v>
      </c>
      <c r="B15" s="539" t="s">
        <v>27</v>
      </c>
      <c r="C15" s="540">
        <v>110</v>
      </c>
      <c r="D15" s="541">
        <v>1000</v>
      </c>
      <c r="E15" s="542">
        <v>2400</v>
      </c>
      <c r="F15" s="549" t="s">
        <v>28</v>
      </c>
      <c r="G15" s="544">
        <v>1</v>
      </c>
      <c r="H15" s="276">
        <v>5200</v>
      </c>
      <c r="I15" s="546">
        <f t="shared" si="0"/>
        <v>5200</v>
      </c>
      <c r="J15" s="547"/>
    </row>
    <row r="16" spans="1:13" ht="23" customHeight="1">
      <c r="A16" s="550" t="s">
        <v>29</v>
      </c>
      <c r="B16" s="551" t="s">
        <v>30</v>
      </c>
      <c r="C16" s="552">
        <v>150</v>
      </c>
      <c r="D16" s="553">
        <v>900</v>
      </c>
      <c r="E16" s="554">
        <v>2100</v>
      </c>
      <c r="F16" s="555" t="s">
        <v>28</v>
      </c>
      <c r="G16" s="556">
        <v>1</v>
      </c>
      <c r="H16" s="281">
        <v>5800</v>
      </c>
      <c r="I16" s="557">
        <f t="shared" si="0"/>
        <v>5800</v>
      </c>
      <c r="J16" s="558"/>
    </row>
    <row r="17" spans="1:10" ht="23" customHeight="1">
      <c r="A17" s="559" t="s">
        <v>20</v>
      </c>
      <c r="B17" s="560" t="s">
        <v>21</v>
      </c>
      <c r="C17" s="561">
        <v>5.5</v>
      </c>
      <c r="D17" s="562">
        <v>30</v>
      </c>
      <c r="E17" s="563">
        <v>3640</v>
      </c>
      <c r="F17" s="564" t="s">
        <v>22</v>
      </c>
      <c r="G17" s="565">
        <v>30</v>
      </c>
      <c r="H17" s="17">
        <v>650</v>
      </c>
      <c r="I17" s="566">
        <f t="shared" si="0"/>
        <v>19500</v>
      </c>
      <c r="J17" s="567"/>
    </row>
    <row r="18" spans="1:10" ht="23" customHeight="1">
      <c r="A18" s="568" t="s">
        <v>23</v>
      </c>
      <c r="B18" s="569" t="s">
        <v>24</v>
      </c>
      <c r="C18" s="570">
        <v>5.5</v>
      </c>
      <c r="D18" s="571">
        <v>30</v>
      </c>
      <c r="E18" s="572">
        <v>65</v>
      </c>
      <c r="F18" s="573" t="s">
        <v>22</v>
      </c>
      <c r="G18" s="574">
        <v>30</v>
      </c>
      <c r="H18" s="575">
        <v>500</v>
      </c>
      <c r="I18" s="546">
        <f t="shared" si="0"/>
        <v>15000</v>
      </c>
      <c r="J18" s="576"/>
    </row>
    <row r="19" spans="1:10" ht="23" customHeight="1">
      <c r="A19" s="577" t="s">
        <v>143</v>
      </c>
      <c r="B19" s="578" t="s">
        <v>149</v>
      </c>
      <c r="C19" s="579"/>
      <c r="D19" s="580"/>
      <c r="E19" s="581"/>
      <c r="F19" s="582" t="s">
        <v>115</v>
      </c>
      <c r="G19" s="583">
        <v>1</v>
      </c>
      <c r="H19" s="584">
        <f>H20+H21+H22*2+H23+H24</f>
        <v>51150</v>
      </c>
      <c r="I19" s="585">
        <f>G19*H19</f>
        <v>51150</v>
      </c>
      <c r="J19" s="586" t="s">
        <v>147</v>
      </c>
    </row>
    <row r="20" spans="1:10" ht="23" customHeight="1">
      <c r="A20" s="587" t="s">
        <v>37</v>
      </c>
      <c r="B20" s="588" t="s">
        <v>363</v>
      </c>
      <c r="C20" s="589">
        <v>145</v>
      </c>
      <c r="D20" s="590">
        <v>1613</v>
      </c>
      <c r="E20" s="591">
        <v>2400</v>
      </c>
      <c r="F20" s="592" t="s">
        <v>38</v>
      </c>
      <c r="G20" s="593">
        <v>1</v>
      </c>
      <c r="H20" s="594">
        <v>16900</v>
      </c>
      <c r="I20" s="546"/>
      <c r="J20" s="547"/>
    </row>
    <row r="21" spans="1:10" ht="23" customHeight="1">
      <c r="A21" s="587"/>
      <c r="B21" s="595" t="s">
        <v>144</v>
      </c>
      <c r="C21" s="596">
        <v>36</v>
      </c>
      <c r="D21" s="590">
        <v>830</v>
      </c>
      <c r="E21" s="591">
        <v>2384</v>
      </c>
      <c r="F21" s="597" t="s">
        <v>41</v>
      </c>
      <c r="G21" s="593">
        <v>1</v>
      </c>
      <c r="H21" s="594">
        <v>27500</v>
      </c>
      <c r="I21" s="546"/>
      <c r="J21" s="547"/>
    </row>
    <row r="22" spans="1:10" ht="23" customHeight="1">
      <c r="A22" s="598" t="s">
        <v>42</v>
      </c>
      <c r="B22" s="599" t="s">
        <v>43</v>
      </c>
      <c r="C22" s="596"/>
      <c r="D22" s="590"/>
      <c r="E22" s="591"/>
      <c r="F22" s="597" t="s">
        <v>44</v>
      </c>
      <c r="G22" s="593">
        <v>2</v>
      </c>
      <c r="H22" s="594">
        <v>1250</v>
      </c>
      <c r="I22" s="546"/>
      <c r="J22" s="547"/>
    </row>
    <row r="23" spans="1:10" ht="23" customHeight="1">
      <c r="A23" s="598" t="s">
        <v>45</v>
      </c>
      <c r="B23" s="599" t="s">
        <v>145</v>
      </c>
      <c r="C23" s="596"/>
      <c r="D23" s="590"/>
      <c r="E23" s="591"/>
      <c r="F23" s="597" t="s">
        <v>44</v>
      </c>
      <c r="G23" s="593">
        <v>1</v>
      </c>
      <c r="H23" s="594">
        <v>2800</v>
      </c>
      <c r="I23" s="546"/>
      <c r="J23" s="547"/>
    </row>
    <row r="24" spans="1:10" ht="23" customHeight="1">
      <c r="A24" s="600" t="s">
        <v>69</v>
      </c>
      <c r="B24" s="601" t="s">
        <v>146</v>
      </c>
      <c r="C24" s="602"/>
      <c r="D24" s="603"/>
      <c r="E24" s="604"/>
      <c r="F24" s="605" t="s">
        <v>71</v>
      </c>
      <c r="G24" s="606">
        <v>1</v>
      </c>
      <c r="H24" s="607">
        <v>1450</v>
      </c>
      <c r="I24" s="557"/>
      <c r="J24" s="558"/>
    </row>
    <row r="25" spans="1:10" ht="23" customHeight="1">
      <c r="A25" s="608" t="s">
        <v>34</v>
      </c>
      <c r="B25" s="578" t="s">
        <v>121</v>
      </c>
      <c r="C25" s="609"/>
      <c r="D25" s="610"/>
      <c r="E25" s="611"/>
      <c r="F25" s="612" t="s">
        <v>36</v>
      </c>
      <c r="G25" s="613">
        <v>1</v>
      </c>
      <c r="H25" s="584">
        <f>H26+H27+H28*2+H29</f>
        <v>51300</v>
      </c>
      <c r="I25" s="585">
        <f>G25*H25</f>
        <v>51300</v>
      </c>
      <c r="J25" s="586" t="s">
        <v>76</v>
      </c>
    </row>
    <row r="26" spans="1:10" ht="23" customHeight="1">
      <c r="A26" s="614" t="s">
        <v>37</v>
      </c>
      <c r="B26" s="588" t="s">
        <v>361</v>
      </c>
      <c r="C26" s="615">
        <v>145</v>
      </c>
      <c r="D26" s="616">
        <v>1634</v>
      </c>
      <c r="E26" s="617">
        <v>2400</v>
      </c>
      <c r="F26" s="618" t="s">
        <v>38</v>
      </c>
      <c r="G26" s="544"/>
      <c r="H26" s="594">
        <v>18500</v>
      </c>
      <c r="I26" s="546"/>
      <c r="J26" s="619" t="s">
        <v>148</v>
      </c>
    </row>
    <row r="27" spans="1:10" ht="23" customHeight="1">
      <c r="A27" s="614" t="s">
        <v>39</v>
      </c>
      <c r="B27" s="595" t="s">
        <v>40</v>
      </c>
      <c r="C27" s="620">
        <v>36</v>
      </c>
      <c r="D27" s="616">
        <v>830</v>
      </c>
      <c r="E27" s="617">
        <v>2384</v>
      </c>
      <c r="F27" s="618" t="s">
        <v>41</v>
      </c>
      <c r="G27" s="544"/>
      <c r="H27" s="594">
        <v>27500</v>
      </c>
      <c r="I27" s="546"/>
      <c r="J27" s="619"/>
    </row>
    <row r="28" spans="1:10" ht="23" customHeight="1">
      <c r="A28" s="598" t="s">
        <v>42</v>
      </c>
      <c r="B28" s="599" t="s">
        <v>43</v>
      </c>
      <c r="C28" s="620"/>
      <c r="D28" s="616"/>
      <c r="E28" s="617"/>
      <c r="F28" s="618" t="s">
        <v>44</v>
      </c>
      <c r="G28" s="544"/>
      <c r="H28" s="594">
        <v>1250</v>
      </c>
      <c r="I28" s="546"/>
      <c r="J28" s="619"/>
    </row>
    <row r="29" spans="1:10" ht="23" customHeight="1">
      <c r="A29" s="600" t="s">
        <v>45</v>
      </c>
      <c r="B29" s="601" t="s">
        <v>46</v>
      </c>
      <c r="C29" s="621"/>
      <c r="D29" s="622"/>
      <c r="E29" s="623"/>
      <c r="F29" s="624" t="s">
        <v>44</v>
      </c>
      <c r="G29" s="556"/>
      <c r="H29" s="607">
        <v>2800</v>
      </c>
      <c r="I29" s="557"/>
      <c r="J29" s="625"/>
    </row>
    <row r="30" spans="1:10" ht="23" customHeight="1">
      <c r="A30" s="626" t="s">
        <v>114</v>
      </c>
      <c r="B30" s="578" t="s">
        <v>118</v>
      </c>
      <c r="C30" s="609"/>
      <c r="D30" s="610"/>
      <c r="E30" s="611"/>
      <c r="F30" s="627" t="s">
        <v>115</v>
      </c>
      <c r="G30" s="628">
        <v>3</v>
      </c>
      <c r="H30" s="584">
        <f>H31+H32+H33*2</f>
        <v>33700</v>
      </c>
      <c r="I30" s="585">
        <f>G30*H30</f>
        <v>101100</v>
      </c>
      <c r="J30" s="586" t="s">
        <v>119</v>
      </c>
    </row>
    <row r="31" spans="1:10" ht="23" customHeight="1">
      <c r="A31" s="614" t="s">
        <v>116</v>
      </c>
      <c r="B31" s="588" t="s">
        <v>360</v>
      </c>
      <c r="C31" s="615">
        <v>145</v>
      </c>
      <c r="D31" s="616">
        <v>1634</v>
      </c>
      <c r="E31" s="617">
        <v>2400</v>
      </c>
      <c r="F31" s="618" t="s">
        <v>38</v>
      </c>
      <c r="G31" s="588">
        <v>1</v>
      </c>
      <c r="H31" s="594">
        <v>18200</v>
      </c>
      <c r="I31" s="546"/>
      <c r="J31" s="619" t="s">
        <v>150</v>
      </c>
    </row>
    <row r="32" spans="1:10" ht="23" customHeight="1">
      <c r="A32" s="614" t="s">
        <v>67</v>
      </c>
      <c r="B32" s="595" t="s">
        <v>117</v>
      </c>
      <c r="C32" s="620">
        <v>36</v>
      </c>
      <c r="D32" s="616">
        <v>830</v>
      </c>
      <c r="E32" s="617">
        <v>2384</v>
      </c>
      <c r="F32" s="629" t="s">
        <v>41</v>
      </c>
      <c r="G32" s="588">
        <v>1</v>
      </c>
      <c r="H32" s="594">
        <v>13000</v>
      </c>
      <c r="I32" s="546"/>
      <c r="J32" s="630" t="s">
        <v>132</v>
      </c>
    </row>
    <row r="33" spans="1:10" ht="23" customHeight="1">
      <c r="A33" s="600" t="s">
        <v>42</v>
      </c>
      <c r="B33" s="601" t="s">
        <v>43</v>
      </c>
      <c r="C33" s="621"/>
      <c r="D33" s="622"/>
      <c r="E33" s="623"/>
      <c r="F33" s="631" t="s">
        <v>44</v>
      </c>
      <c r="G33" s="632">
        <v>2</v>
      </c>
      <c r="H33" s="607">
        <v>1250</v>
      </c>
      <c r="I33" s="557"/>
      <c r="J33" s="625" t="s">
        <v>152</v>
      </c>
    </row>
    <row r="34" spans="1:10" ht="23" customHeight="1">
      <c r="A34" s="626" t="s">
        <v>114</v>
      </c>
      <c r="B34" s="578" t="s">
        <v>151</v>
      </c>
      <c r="C34" s="609"/>
      <c r="D34" s="610"/>
      <c r="E34" s="611"/>
      <c r="F34" s="627" t="s">
        <v>115</v>
      </c>
      <c r="G34" s="628">
        <v>2</v>
      </c>
      <c r="H34" s="584">
        <f>H35+H36+H37*2</f>
        <v>33700</v>
      </c>
      <c r="I34" s="585">
        <f>G34*H34</f>
        <v>67400</v>
      </c>
      <c r="J34" s="586" t="s">
        <v>132</v>
      </c>
    </row>
    <row r="35" spans="1:10" ht="23" customHeight="1">
      <c r="A35" s="614" t="s">
        <v>116</v>
      </c>
      <c r="B35" s="588" t="s">
        <v>364</v>
      </c>
      <c r="C35" s="615">
        <v>145</v>
      </c>
      <c r="D35" s="616">
        <v>1634</v>
      </c>
      <c r="E35" s="617">
        <v>2400</v>
      </c>
      <c r="F35" s="618" t="s">
        <v>38</v>
      </c>
      <c r="G35" s="588">
        <v>1</v>
      </c>
      <c r="H35" s="594">
        <v>18200</v>
      </c>
      <c r="I35" s="546"/>
      <c r="J35" s="619" t="s">
        <v>133</v>
      </c>
    </row>
    <row r="36" spans="1:10" ht="23" customHeight="1">
      <c r="A36" s="614" t="s">
        <v>67</v>
      </c>
      <c r="B36" s="595" t="s">
        <v>117</v>
      </c>
      <c r="C36" s="620">
        <v>36</v>
      </c>
      <c r="D36" s="616">
        <v>830</v>
      </c>
      <c r="E36" s="617">
        <v>2384</v>
      </c>
      <c r="F36" s="629" t="s">
        <v>41</v>
      </c>
      <c r="G36" s="588">
        <v>1</v>
      </c>
      <c r="H36" s="594">
        <v>13000</v>
      </c>
      <c r="I36" s="546"/>
      <c r="J36" s="630" t="s">
        <v>134</v>
      </c>
    </row>
    <row r="37" spans="1:10" ht="23" customHeight="1">
      <c r="A37" s="600" t="s">
        <v>42</v>
      </c>
      <c r="B37" s="601" t="s">
        <v>43</v>
      </c>
      <c r="C37" s="621"/>
      <c r="D37" s="622"/>
      <c r="E37" s="623"/>
      <c r="F37" s="631" t="s">
        <v>44</v>
      </c>
      <c r="G37" s="632">
        <v>2</v>
      </c>
      <c r="H37" s="607">
        <v>1250</v>
      </c>
      <c r="I37" s="557"/>
      <c r="J37" s="625"/>
    </row>
    <row r="38" spans="1:10" ht="23" customHeight="1">
      <c r="A38" s="633" t="s">
        <v>179</v>
      </c>
      <c r="B38" s="578" t="s">
        <v>180</v>
      </c>
      <c r="C38" s="609"/>
      <c r="D38" s="610"/>
      <c r="E38" s="611"/>
      <c r="F38" s="612" t="s">
        <v>36</v>
      </c>
      <c r="G38" s="628">
        <v>2</v>
      </c>
      <c r="H38" s="584">
        <f>H39+H40+H41*2</f>
        <v>28100</v>
      </c>
      <c r="I38" s="584">
        <f>G38*H38</f>
        <v>56200</v>
      </c>
      <c r="J38" s="634" t="s">
        <v>77</v>
      </c>
    </row>
    <row r="39" spans="1:10" ht="23" customHeight="1">
      <c r="A39" s="614" t="s">
        <v>58</v>
      </c>
      <c r="B39" s="588" t="s">
        <v>181</v>
      </c>
      <c r="C39" s="620">
        <v>86</v>
      </c>
      <c r="D39" s="616">
        <v>777</v>
      </c>
      <c r="E39" s="617">
        <v>2400</v>
      </c>
      <c r="F39" s="618" t="s">
        <v>38</v>
      </c>
      <c r="G39" s="588">
        <v>1</v>
      </c>
      <c r="H39" s="594">
        <v>11000</v>
      </c>
      <c r="I39" s="635"/>
      <c r="J39" s="636" t="s">
        <v>153</v>
      </c>
    </row>
    <row r="40" spans="1:10" ht="23" customHeight="1">
      <c r="A40" s="614"/>
      <c r="B40" s="595" t="s">
        <v>182</v>
      </c>
      <c r="C40" s="620">
        <v>27</v>
      </c>
      <c r="D40" s="637" t="s">
        <v>362</v>
      </c>
      <c r="E40" s="617">
        <v>2385</v>
      </c>
      <c r="F40" s="618" t="s">
        <v>184</v>
      </c>
      <c r="G40" s="588">
        <v>1</v>
      </c>
      <c r="H40" s="594">
        <v>16000</v>
      </c>
      <c r="I40" s="638"/>
      <c r="J40" s="636" t="s">
        <v>154</v>
      </c>
    </row>
    <row r="41" spans="1:10" ht="23" customHeight="1">
      <c r="A41" s="600" t="s">
        <v>63</v>
      </c>
      <c r="B41" s="639" t="s">
        <v>185</v>
      </c>
      <c r="C41" s="621"/>
      <c r="D41" s="622"/>
      <c r="E41" s="623"/>
      <c r="F41" s="624" t="s">
        <v>44</v>
      </c>
      <c r="G41" s="632">
        <v>2</v>
      </c>
      <c r="H41" s="640">
        <v>550</v>
      </c>
      <c r="I41" s="641"/>
      <c r="J41" s="642"/>
    </row>
    <row r="42" spans="1:10" ht="23" customHeight="1">
      <c r="A42" s="643" t="s">
        <v>85</v>
      </c>
      <c r="B42" s="644"/>
      <c r="C42" s="645"/>
      <c r="D42" s="646"/>
      <c r="E42" s="647"/>
      <c r="F42" s="648" t="s">
        <v>86</v>
      </c>
      <c r="G42" s="649">
        <v>1</v>
      </c>
      <c r="H42" s="650"/>
      <c r="I42" s="651"/>
      <c r="J42" s="652"/>
    </row>
    <row r="43" spans="1:10" ht="23" customHeight="1" thickBot="1">
      <c r="A43" s="653"/>
      <c r="B43" s="654"/>
      <c r="C43" s="655"/>
      <c r="D43" s="656"/>
      <c r="E43" s="657"/>
      <c r="F43" s="658"/>
      <c r="G43" s="659"/>
      <c r="H43" s="660" t="s">
        <v>88</v>
      </c>
      <c r="I43" s="661">
        <f>SUM(I13:I42)</f>
        <v>387150</v>
      </c>
      <c r="J43" s="662"/>
    </row>
    <row r="44" spans="1:10" ht="23" customHeight="1" thickTop="1">
      <c r="A44" s="663" t="s">
        <v>89</v>
      </c>
      <c r="B44" s="664"/>
      <c r="C44" s="665"/>
      <c r="D44" s="666"/>
      <c r="E44" s="667"/>
      <c r="F44" s="668"/>
      <c r="G44" s="669"/>
      <c r="H44" s="670"/>
      <c r="I44" s="671"/>
      <c r="J44" s="672"/>
    </row>
    <row r="45" spans="1:10" ht="23" customHeight="1">
      <c r="A45" s="673" t="s">
        <v>90</v>
      </c>
      <c r="B45" s="674" t="s">
        <v>285</v>
      </c>
      <c r="C45" s="675">
        <v>15</v>
      </c>
      <c r="D45" s="676">
        <v>130</v>
      </c>
      <c r="E45" s="677">
        <v>1820</v>
      </c>
      <c r="F45" s="678" t="s">
        <v>91</v>
      </c>
      <c r="G45" s="679"/>
      <c r="H45" s="680">
        <v>9200</v>
      </c>
      <c r="I45" s="680">
        <f t="shared" ref="I45:I52" si="1">G45*H45</f>
        <v>0</v>
      </c>
      <c r="J45" s="720" t="s">
        <v>278</v>
      </c>
    </row>
    <row r="46" spans="1:10" ht="23" customHeight="1">
      <c r="A46" s="682" t="s">
        <v>92</v>
      </c>
      <c r="B46" s="674"/>
      <c r="C46" s="675"/>
      <c r="D46" s="676"/>
      <c r="E46" s="677"/>
      <c r="F46" s="678" t="s">
        <v>91</v>
      </c>
      <c r="G46" s="679"/>
      <c r="H46" s="680"/>
      <c r="I46" s="594">
        <f t="shared" si="1"/>
        <v>0</v>
      </c>
      <c r="J46" s="720" t="s">
        <v>282</v>
      </c>
    </row>
    <row r="47" spans="1:10" ht="23" customHeight="1">
      <c r="A47" s="682" t="s">
        <v>98</v>
      </c>
      <c r="B47" s="674"/>
      <c r="C47" s="675">
        <v>60</v>
      </c>
      <c r="D47" s="676">
        <v>45</v>
      </c>
      <c r="E47" s="677">
        <v>2100</v>
      </c>
      <c r="F47" s="678" t="s">
        <v>96</v>
      </c>
      <c r="G47" s="679">
        <v>1</v>
      </c>
      <c r="H47" s="680">
        <v>8500</v>
      </c>
      <c r="I47" s="594">
        <f t="shared" si="1"/>
        <v>8500</v>
      </c>
      <c r="J47" s="681"/>
    </row>
    <row r="48" spans="1:10" ht="23" customHeight="1">
      <c r="A48" s="682" t="s">
        <v>103</v>
      </c>
      <c r="B48" s="674"/>
      <c r="C48" s="675">
        <v>20</v>
      </c>
      <c r="D48" s="676">
        <v>74</v>
      </c>
      <c r="E48" s="677">
        <v>2700</v>
      </c>
      <c r="F48" s="678" t="s">
        <v>96</v>
      </c>
      <c r="G48" s="679">
        <v>3</v>
      </c>
      <c r="H48" s="680">
        <v>10000</v>
      </c>
      <c r="I48" s="594">
        <f t="shared" si="1"/>
        <v>30000</v>
      </c>
      <c r="J48" s="681"/>
    </row>
    <row r="49" spans="1:10" ht="23" customHeight="1">
      <c r="A49" s="682" t="s">
        <v>104</v>
      </c>
      <c r="B49" s="674"/>
      <c r="C49" s="675"/>
      <c r="D49" s="676"/>
      <c r="E49" s="677"/>
      <c r="F49" s="678" t="s">
        <v>86</v>
      </c>
      <c r="G49" s="679">
        <v>1</v>
      </c>
      <c r="H49" s="680"/>
      <c r="I49" s="594">
        <f t="shared" si="1"/>
        <v>0</v>
      </c>
      <c r="J49" s="681"/>
    </row>
    <row r="50" spans="1:10" ht="23" customHeight="1">
      <c r="A50" s="682" t="s">
        <v>93</v>
      </c>
      <c r="B50" s="674" t="s">
        <v>94</v>
      </c>
      <c r="C50" s="675"/>
      <c r="D50" s="676">
        <v>920</v>
      </c>
      <c r="E50" s="683" t="s">
        <v>95</v>
      </c>
      <c r="F50" s="678" t="s">
        <v>96</v>
      </c>
      <c r="G50" s="679"/>
      <c r="H50" s="680">
        <v>11000</v>
      </c>
      <c r="I50" s="594">
        <f t="shared" si="1"/>
        <v>0</v>
      </c>
      <c r="J50" s="681"/>
    </row>
    <row r="51" spans="1:10" ht="23" customHeight="1">
      <c r="A51" s="684"/>
      <c r="B51" s="674" t="s">
        <v>102</v>
      </c>
      <c r="C51" s="675"/>
      <c r="D51" s="676"/>
      <c r="E51" s="677"/>
      <c r="F51" s="678" t="s">
        <v>96</v>
      </c>
      <c r="G51" s="679"/>
      <c r="H51" s="680">
        <v>1000</v>
      </c>
      <c r="I51" s="594">
        <f t="shared" si="1"/>
        <v>0</v>
      </c>
      <c r="J51" s="681"/>
    </row>
    <row r="52" spans="1:10" ht="23" customHeight="1">
      <c r="A52" s="653"/>
      <c r="B52" s="654" t="s">
        <v>97</v>
      </c>
      <c r="C52" s="655"/>
      <c r="D52" s="656"/>
      <c r="E52" s="657"/>
      <c r="F52" s="658" t="s">
        <v>96</v>
      </c>
      <c r="G52" s="685"/>
      <c r="H52" s="686">
        <v>1500</v>
      </c>
      <c r="I52" s="594">
        <f t="shared" si="1"/>
        <v>0</v>
      </c>
      <c r="J52" s="662"/>
    </row>
    <row r="53" spans="1:10" ht="23" customHeight="1">
      <c r="A53" s="687"/>
      <c r="B53" s="688"/>
      <c r="C53" s="579"/>
      <c r="D53" s="580"/>
      <c r="E53" s="581"/>
      <c r="F53" s="689"/>
      <c r="G53" s="690"/>
      <c r="H53" s="691" t="s">
        <v>105</v>
      </c>
      <c r="I53" s="692">
        <f>SUM(I45:I52)</f>
        <v>38500</v>
      </c>
      <c r="J53" s="693"/>
    </row>
    <row r="54" spans="1:10" ht="23" customHeight="1" thickBot="1">
      <c r="A54" s="598"/>
      <c r="B54" s="599"/>
      <c r="C54" s="596"/>
      <c r="D54" s="590"/>
      <c r="E54" s="591"/>
      <c r="F54" s="597"/>
      <c r="G54" s="694"/>
      <c r="H54" s="695"/>
      <c r="I54" s="696"/>
      <c r="J54" s="697"/>
    </row>
    <row r="55" spans="1:10" ht="23" customHeight="1" thickTop="1">
      <c r="A55" s="698"/>
      <c r="B55" s="699"/>
      <c r="C55" s="700"/>
      <c r="D55" s="701"/>
      <c r="E55" s="702"/>
      <c r="F55" s="703"/>
      <c r="G55" s="704"/>
      <c r="H55" s="705" t="s">
        <v>239</v>
      </c>
      <c r="I55" s="706">
        <f>I43+I53</f>
        <v>425650</v>
      </c>
      <c r="J55" s="707"/>
    </row>
    <row r="56" spans="1:10" ht="23" customHeight="1">
      <c r="A56" s="598"/>
      <c r="B56" s="708"/>
      <c r="C56" s="596"/>
      <c r="D56" s="590"/>
      <c r="E56" s="591"/>
      <c r="F56" s="597"/>
      <c r="G56" s="694"/>
      <c r="H56" s="695"/>
      <c r="I56" s="696"/>
      <c r="J56" s="697"/>
    </row>
    <row r="57" spans="1:10" ht="23" customHeight="1">
      <c r="A57" s="598"/>
      <c r="B57" s="708"/>
      <c r="C57" s="596"/>
      <c r="D57" s="590"/>
      <c r="E57" s="591"/>
      <c r="F57" s="597"/>
      <c r="G57" s="694"/>
      <c r="H57" s="695"/>
      <c r="I57" s="696"/>
      <c r="J57" s="697"/>
    </row>
    <row r="58" spans="1:10" ht="23" customHeight="1">
      <c r="A58" s="598"/>
      <c r="B58" s="708"/>
      <c r="C58" s="596"/>
      <c r="D58" s="590"/>
      <c r="E58" s="591"/>
      <c r="F58" s="597"/>
      <c r="G58" s="694"/>
      <c r="H58" s="695"/>
      <c r="I58" s="696"/>
      <c r="J58" s="697"/>
    </row>
    <row r="59" spans="1:10" ht="23" customHeight="1" thickBot="1">
      <c r="A59" s="709"/>
      <c r="B59" s="710"/>
      <c r="C59" s="711"/>
      <c r="D59" s="712"/>
      <c r="E59" s="713"/>
      <c r="F59" s="714"/>
      <c r="G59" s="715"/>
      <c r="H59" s="716"/>
      <c r="I59" s="717"/>
      <c r="J59" s="718"/>
    </row>
  </sheetData>
  <sheetProtection selectLockedCells="1"/>
  <mergeCells count="13">
    <mergeCell ref="E4:G4"/>
    <mergeCell ref="B2:J2"/>
    <mergeCell ref="I4:J4"/>
    <mergeCell ref="E5:J5"/>
    <mergeCell ref="E6:J6"/>
    <mergeCell ref="C3:E3"/>
    <mergeCell ref="F3:H3"/>
    <mergeCell ref="C4:D4"/>
    <mergeCell ref="C11:E11"/>
    <mergeCell ref="F11:F12"/>
    <mergeCell ref="H11:I11"/>
    <mergeCell ref="C5:D5"/>
    <mergeCell ref="C6:D6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8"/>
  <sheetViews>
    <sheetView zoomScale="75" zoomScaleNormal="75" workbookViewId="0">
      <selection activeCell="D24" sqref="D24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19" t="s">
        <v>277</v>
      </c>
      <c r="B1" s="2"/>
      <c r="C1" s="2"/>
      <c r="D1" s="2"/>
      <c r="E1" s="2"/>
      <c r="F1" s="2"/>
      <c r="G1" s="2"/>
      <c r="H1" s="2"/>
      <c r="I1" s="3"/>
      <c r="J1" s="312" t="s">
        <v>237</v>
      </c>
    </row>
    <row r="2" spans="1:10" ht="30" customHeight="1">
      <c r="A2" s="188" t="s">
        <v>18</v>
      </c>
      <c r="B2" s="833" t="s">
        <v>155</v>
      </c>
      <c r="C2" s="834"/>
      <c r="D2" s="834"/>
      <c r="E2" s="834"/>
      <c r="F2" s="834"/>
      <c r="G2" s="834"/>
      <c r="H2" s="834"/>
      <c r="I2" s="834"/>
      <c r="J2" s="835"/>
    </row>
    <row r="3" spans="1:10" ht="30" customHeight="1">
      <c r="A3" s="227" t="s">
        <v>194</v>
      </c>
      <c r="B3" s="10"/>
      <c r="C3" s="836" t="s">
        <v>193</v>
      </c>
      <c r="D3" s="837"/>
      <c r="E3" s="837"/>
      <c r="F3" s="826"/>
      <c r="G3" s="827"/>
      <c r="H3" s="838"/>
      <c r="I3" s="236" t="s">
        <v>13</v>
      </c>
      <c r="J3" s="11"/>
    </row>
    <row r="4" spans="1:10" ht="30" customHeight="1">
      <c r="A4" s="228" t="s">
        <v>99</v>
      </c>
      <c r="B4" s="10"/>
      <c r="C4" s="829" t="s">
        <v>0</v>
      </c>
      <c r="D4" s="830"/>
      <c r="E4" s="826"/>
      <c r="F4" s="827"/>
      <c r="G4" s="827"/>
      <c r="H4" s="237" t="s">
        <v>101</v>
      </c>
      <c r="I4" s="826"/>
      <c r="J4" s="828"/>
    </row>
    <row r="5" spans="1:10" ht="30" customHeight="1">
      <c r="A5" s="228" t="s">
        <v>19</v>
      </c>
      <c r="B5" s="10"/>
      <c r="C5" s="829" t="s">
        <v>100</v>
      </c>
      <c r="D5" s="830"/>
      <c r="E5" s="826"/>
      <c r="F5" s="827"/>
      <c r="G5" s="827"/>
      <c r="H5" s="827"/>
      <c r="I5" s="827"/>
      <c r="J5" s="828"/>
    </row>
    <row r="6" spans="1:10" ht="30" customHeight="1">
      <c r="A6" s="228" t="s">
        <v>1</v>
      </c>
      <c r="B6" s="10"/>
      <c r="C6" s="831" t="s">
        <v>14</v>
      </c>
      <c r="D6" s="832"/>
      <c r="E6" s="819"/>
      <c r="F6" s="820"/>
      <c r="G6" s="820"/>
      <c r="H6" s="820"/>
      <c r="I6" s="820"/>
      <c r="J6" s="821"/>
    </row>
    <row r="7" spans="1:10" ht="30" customHeight="1" thickBot="1">
      <c r="A7" s="229" t="s">
        <v>17</v>
      </c>
      <c r="B7" s="230"/>
      <c r="C7" s="230"/>
      <c r="D7" s="230"/>
      <c r="E7" s="231"/>
      <c r="F7" s="232"/>
      <c r="G7" s="233"/>
      <c r="H7" s="233"/>
      <c r="I7" s="234" t="s">
        <v>15</v>
      </c>
      <c r="J7" s="235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839"/>
      <c r="B9" s="840"/>
      <c r="C9" s="841" t="s">
        <v>2</v>
      </c>
      <c r="D9" s="842"/>
      <c r="E9" s="840"/>
      <c r="F9" s="843" t="s">
        <v>3</v>
      </c>
      <c r="G9" s="177" t="s">
        <v>72</v>
      </c>
      <c r="H9" s="841" t="s">
        <v>4</v>
      </c>
      <c r="I9" s="842"/>
      <c r="J9" s="192" t="s">
        <v>106</v>
      </c>
    </row>
    <row r="10" spans="1:10" ht="25" customHeight="1" thickBot="1">
      <c r="A10" s="93" t="s">
        <v>5</v>
      </c>
      <c r="B10" s="94" t="s">
        <v>6</v>
      </c>
      <c r="C10" s="95"/>
      <c r="D10" s="372"/>
      <c r="E10" s="371"/>
      <c r="F10" s="825"/>
      <c r="G10" s="97" t="s">
        <v>10</v>
      </c>
      <c r="H10" s="97" t="s">
        <v>11</v>
      </c>
      <c r="I10" s="98" t="s">
        <v>191</v>
      </c>
      <c r="J10" s="91"/>
    </row>
    <row r="11" spans="1:10" ht="24" customHeight="1" thickTop="1">
      <c r="A11" s="448" t="s">
        <v>260</v>
      </c>
      <c r="B11" s="238" t="s">
        <v>261</v>
      </c>
      <c r="C11" s="239"/>
      <c r="D11" s="291"/>
      <c r="E11" s="290"/>
      <c r="F11" s="243" t="s">
        <v>35</v>
      </c>
      <c r="G11" s="258">
        <v>1</v>
      </c>
      <c r="H11" s="284">
        <v>661800</v>
      </c>
      <c r="I11" s="274">
        <f>G11*H11</f>
        <v>661800</v>
      </c>
      <c r="J11" s="244"/>
    </row>
    <row r="12" spans="1:10" ht="24" customHeight="1">
      <c r="A12" s="54" t="s">
        <v>195</v>
      </c>
      <c r="B12" s="55" t="s">
        <v>196</v>
      </c>
      <c r="C12" s="242"/>
      <c r="D12" s="242"/>
      <c r="E12" s="253"/>
      <c r="F12" s="21"/>
      <c r="G12" s="206">
        <v>1</v>
      </c>
      <c r="H12" s="276"/>
      <c r="I12" s="22"/>
      <c r="J12" s="92"/>
    </row>
    <row r="13" spans="1:10" ht="24" customHeight="1">
      <c r="A13" s="54" t="s">
        <v>197</v>
      </c>
      <c r="B13" s="55" t="s">
        <v>198</v>
      </c>
      <c r="C13" s="242"/>
      <c r="D13" s="242"/>
      <c r="E13" s="253"/>
      <c r="F13" s="21"/>
      <c r="G13" s="206">
        <v>1</v>
      </c>
      <c r="H13" s="277"/>
      <c r="I13" s="22"/>
      <c r="J13" s="92"/>
    </row>
    <row r="14" spans="1:10" ht="24" customHeight="1">
      <c r="A14" s="54" t="s">
        <v>262</v>
      </c>
      <c r="B14" s="275" t="s">
        <v>263</v>
      </c>
      <c r="C14" s="242"/>
      <c r="D14" s="292"/>
      <c r="E14" s="253"/>
      <c r="F14" s="21"/>
      <c r="G14" s="206">
        <v>1</v>
      </c>
      <c r="H14" s="277"/>
      <c r="I14" s="22"/>
      <c r="J14" s="92"/>
    </row>
    <row r="15" spans="1:10" ht="24" customHeight="1">
      <c r="A15" s="42" t="s">
        <v>199</v>
      </c>
      <c r="B15" s="275" t="s">
        <v>200</v>
      </c>
      <c r="C15" s="251"/>
      <c r="D15" s="292"/>
      <c r="E15" s="253"/>
      <c r="F15" s="21"/>
      <c r="G15" s="206">
        <v>1</v>
      </c>
      <c r="H15" s="277"/>
      <c r="I15" s="22"/>
      <c r="J15" s="92"/>
    </row>
    <row r="16" spans="1:10" ht="24" customHeight="1">
      <c r="A16" s="23" t="s">
        <v>214</v>
      </c>
      <c r="B16" s="24"/>
      <c r="C16" s="18"/>
      <c r="D16" s="293"/>
      <c r="E16" s="20"/>
      <c r="F16" s="21" t="s">
        <v>86</v>
      </c>
      <c r="G16" s="257">
        <v>1</v>
      </c>
      <c r="H16" s="277"/>
      <c r="I16" s="22"/>
      <c r="J16" s="92"/>
    </row>
    <row r="17" spans="1:10" ht="24" customHeight="1">
      <c r="A17" s="262" t="s">
        <v>215</v>
      </c>
      <c r="B17" s="117"/>
      <c r="C17" s="146"/>
      <c r="D17" s="294"/>
      <c r="E17" s="26"/>
      <c r="F17" s="27" t="s">
        <v>86</v>
      </c>
      <c r="G17" s="263">
        <v>1</v>
      </c>
      <c r="H17" s="28"/>
      <c r="I17" s="28"/>
      <c r="J17" s="118"/>
    </row>
    <row r="18" spans="1:10" ht="24" customHeight="1">
      <c r="A18" s="12"/>
      <c r="B18" s="29"/>
      <c r="C18" s="13"/>
      <c r="D18" s="295"/>
      <c r="E18" s="15"/>
      <c r="F18" s="16"/>
      <c r="G18" s="123"/>
      <c r="H18" s="287" t="s">
        <v>216</v>
      </c>
      <c r="I18" s="309">
        <f>SUM(I11:I17)</f>
        <v>661800</v>
      </c>
      <c r="J18" s="106"/>
    </row>
    <row r="19" spans="1:10" ht="24" customHeight="1" thickBot="1">
      <c r="A19" s="265"/>
      <c r="B19" s="266"/>
      <c r="C19" s="267"/>
      <c r="D19" s="296"/>
      <c r="E19" s="268"/>
      <c r="F19" s="269"/>
      <c r="G19" s="263"/>
      <c r="H19" s="278"/>
      <c r="I19" s="28"/>
      <c r="J19" s="270"/>
    </row>
    <row r="20" spans="1:10" ht="24" customHeight="1" thickTop="1">
      <c r="A20" s="449" t="s">
        <v>211</v>
      </c>
      <c r="B20" s="238" t="s">
        <v>212</v>
      </c>
      <c r="C20" s="271"/>
      <c r="D20" s="239"/>
      <c r="E20" s="272"/>
      <c r="F20" s="243" t="s">
        <v>35</v>
      </c>
      <c r="G20" s="258">
        <v>1</v>
      </c>
      <c r="H20" s="240">
        <v>210000</v>
      </c>
      <c r="I20" s="274">
        <f>G20*H20</f>
        <v>210000</v>
      </c>
      <c r="J20" s="273"/>
    </row>
    <row r="21" spans="1:10" ht="24" customHeight="1">
      <c r="A21" s="42" t="s">
        <v>202</v>
      </c>
      <c r="B21" s="55" t="s">
        <v>203</v>
      </c>
      <c r="C21" s="245"/>
      <c r="D21" s="242"/>
      <c r="E21" s="246"/>
      <c r="F21" s="59"/>
      <c r="G21" s="206">
        <v>1</v>
      </c>
      <c r="H21" s="279"/>
      <c r="I21" s="22"/>
      <c r="J21" s="127"/>
    </row>
    <row r="22" spans="1:10" ht="24" customHeight="1">
      <c r="A22" s="42" t="s">
        <v>201</v>
      </c>
      <c r="B22" s="55" t="s">
        <v>213</v>
      </c>
      <c r="C22" s="242"/>
      <c r="D22" s="242"/>
      <c r="E22" s="246"/>
      <c r="F22" s="59"/>
      <c r="G22" s="206">
        <v>1</v>
      </c>
      <c r="H22" s="279"/>
      <c r="I22" s="22"/>
      <c r="J22" s="127"/>
    </row>
    <row r="23" spans="1:10" ht="24" customHeight="1">
      <c r="A23" s="42" t="s">
        <v>204</v>
      </c>
      <c r="B23" s="55" t="s">
        <v>205</v>
      </c>
      <c r="C23" s="242"/>
      <c r="D23" s="242"/>
      <c r="E23" s="246"/>
      <c r="F23" s="59"/>
      <c r="G23" s="206">
        <v>1</v>
      </c>
      <c r="H23" s="279"/>
      <c r="I23" s="22"/>
      <c r="J23" s="127"/>
    </row>
    <row r="24" spans="1:10" ht="24" customHeight="1">
      <c r="A24" s="42" t="s">
        <v>195</v>
      </c>
      <c r="B24" s="55" t="s">
        <v>206</v>
      </c>
      <c r="C24" s="242"/>
      <c r="D24" s="297"/>
      <c r="E24" s="173"/>
      <c r="F24" s="249"/>
      <c r="G24" s="256">
        <v>1</v>
      </c>
      <c r="H24" s="280"/>
      <c r="I24" s="22"/>
      <c r="J24" s="208"/>
    </row>
    <row r="25" spans="1:10" ht="24" customHeight="1">
      <c r="A25" s="42" t="s">
        <v>207</v>
      </c>
      <c r="B25" s="248" t="s">
        <v>208</v>
      </c>
      <c r="C25" s="242"/>
      <c r="D25" s="298"/>
      <c r="E25" s="173"/>
      <c r="F25" s="38"/>
      <c r="G25" s="256">
        <v>1</v>
      </c>
      <c r="H25" s="279"/>
      <c r="I25" s="22"/>
      <c r="J25" s="92"/>
    </row>
    <row r="26" spans="1:10" ht="24" customHeight="1">
      <c r="A26" s="42" t="s">
        <v>209</v>
      </c>
      <c r="B26" s="241" t="s">
        <v>210</v>
      </c>
      <c r="C26" s="43"/>
      <c r="D26" s="158"/>
      <c r="E26" s="173"/>
      <c r="F26" s="41"/>
      <c r="G26" s="256">
        <v>1</v>
      </c>
      <c r="H26" s="279"/>
      <c r="I26" s="22"/>
      <c r="J26" s="92"/>
    </row>
    <row r="27" spans="1:10" ht="24" customHeight="1">
      <c r="A27" s="107" t="s">
        <v>214</v>
      </c>
      <c r="B27" s="108"/>
      <c r="C27" s="200"/>
      <c r="D27" s="299"/>
      <c r="E27" s="201"/>
      <c r="F27" s="109" t="s">
        <v>86</v>
      </c>
      <c r="G27" s="250">
        <v>1</v>
      </c>
      <c r="H27" s="281"/>
      <c r="I27" s="110"/>
      <c r="J27" s="111"/>
    </row>
    <row r="28" spans="1:10" ht="24" customHeight="1">
      <c r="A28" s="160"/>
      <c r="B28" s="259"/>
      <c r="C28" s="161"/>
      <c r="D28" s="162"/>
      <c r="E28" s="260"/>
      <c r="F28" s="175"/>
      <c r="G28" s="213"/>
      <c r="H28" s="287" t="s">
        <v>216</v>
      </c>
      <c r="I28" s="351">
        <f>SUM(I20:I27)</f>
        <v>210000</v>
      </c>
      <c r="J28" s="102"/>
    </row>
    <row r="29" spans="1:10" ht="24" customHeight="1" thickBot="1">
      <c r="A29" s="444"/>
      <c r="B29" s="83"/>
      <c r="C29" s="445"/>
      <c r="D29" s="446"/>
      <c r="E29" s="447"/>
      <c r="F29" s="302"/>
      <c r="G29" s="303"/>
      <c r="H29" s="304"/>
      <c r="I29" s="28"/>
      <c r="J29" s="118"/>
    </row>
    <row r="30" spans="1:10" ht="24" customHeight="1" thickTop="1">
      <c r="A30" s="450" t="s">
        <v>220</v>
      </c>
      <c r="B30" s="452"/>
      <c r="C30" s="453"/>
      <c r="D30" s="454"/>
      <c r="E30" s="455"/>
      <c r="F30" s="456"/>
      <c r="G30" s="457"/>
      <c r="H30" s="458"/>
      <c r="I30" s="459"/>
      <c r="J30" s="460"/>
    </row>
    <row r="31" spans="1:10" ht="24" customHeight="1">
      <c r="A31" s="355" t="s">
        <v>264</v>
      </c>
      <c r="B31" s="356" t="s">
        <v>246</v>
      </c>
      <c r="C31" s="357" t="s">
        <v>272</v>
      </c>
      <c r="D31" s="357"/>
      <c r="E31" s="358"/>
      <c r="F31" s="359" t="s">
        <v>35</v>
      </c>
      <c r="G31" s="360">
        <v>1</v>
      </c>
      <c r="H31" s="189">
        <v>220000</v>
      </c>
      <c r="I31" s="351">
        <f>G31*H31</f>
        <v>220000</v>
      </c>
      <c r="J31" s="451"/>
    </row>
    <row r="32" spans="1:10" ht="24" customHeight="1">
      <c r="A32" s="54"/>
      <c r="B32" s="60" t="s">
        <v>251</v>
      </c>
      <c r="C32" s="63"/>
      <c r="D32" s="242"/>
      <c r="E32" s="246"/>
      <c r="F32" s="41"/>
      <c r="G32" s="8"/>
      <c r="H32" s="279"/>
      <c r="I32" s="22"/>
      <c r="J32" s="92"/>
    </row>
    <row r="33" spans="1:10" ht="24" customHeight="1">
      <c r="A33" s="54"/>
      <c r="B33" s="60" t="s">
        <v>265</v>
      </c>
      <c r="C33" s="63"/>
      <c r="D33" s="242"/>
      <c r="E33" s="246"/>
      <c r="F33" s="41"/>
      <c r="G33" s="8"/>
      <c r="H33" s="279"/>
      <c r="I33" s="22"/>
      <c r="J33" s="92"/>
    </row>
    <row r="34" spans="1:10" ht="24" customHeight="1">
      <c r="A34" s="54"/>
      <c r="B34" s="60" t="s">
        <v>229</v>
      </c>
      <c r="C34" s="63"/>
      <c r="D34" s="242"/>
      <c r="E34" s="246"/>
      <c r="F34" s="41"/>
      <c r="G34" s="8"/>
      <c r="H34" s="279"/>
      <c r="I34" s="22"/>
      <c r="J34" s="92"/>
    </row>
    <row r="35" spans="1:10" ht="24" customHeight="1">
      <c r="A35" s="300"/>
      <c r="B35" s="301"/>
      <c r="C35" s="83"/>
      <c r="D35" s="267"/>
      <c r="E35" s="268"/>
      <c r="F35" s="302"/>
      <c r="G35" s="303"/>
      <c r="H35" s="304"/>
      <c r="I35" s="28"/>
      <c r="J35" s="118"/>
    </row>
    <row r="36" spans="1:10" ht="24" customHeight="1">
      <c r="A36" s="305" t="s">
        <v>267</v>
      </c>
      <c r="B36" s="247" t="s">
        <v>246</v>
      </c>
      <c r="C36" s="306" t="s">
        <v>268</v>
      </c>
      <c r="D36" s="306"/>
      <c r="E36" s="254"/>
      <c r="F36" s="84" t="s">
        <v>35</v>
      </c>
      <c r="G36" s="191">
        <v>1</v>
      </c>
      <c r="H36" s="283">
        <v>530000</v>
      </c>
      <c r="I36" s="309">
        <f>G36*H36</f>
        <v>530000</v>
      </c>
      <c r="J36" s="106"/>
    </row>
    <row r="37" spans="1:10" ht="24" customHeight="1">
      <c r="A37" s="54"/>
      <c r="B37" s="60" t="s">
        <v>269</v>
      </c>
      <c r="C37" s="63"/>
      <c r="D37" s="242"/>
      <c r="E37" s="246"/>
      <c r="F37" s="41"/>
      <c r="G37" s="8"/>
      <c r="H37" s="279"/>
      <c r="I37" s="22"/>
      <c r="J37" s="92"/>
    </row>
    <row r="38" spans="1:10" ht="24" customHeight="1">
      <c r="A38" s="54"/>
      <c r="B38" s="60" t="s">
        <v>270</v>
      </c>
      <c r="C38" s="63"/>
      <c r="D38" s="242"/>
      <c r="E38" s="246"/>
      <c r="F38" s="41"/>
      <c r="G38" s="8"/>
      <c r="H38" s="279"/>
      <c r="I38" s="22"/>
      <c r="J38" s="92"/>
    </row>
    <row r="39" spans="1:10" ht="24" customHeight="1">
      <c r="A39" s="54"/>
      <c r="B39" s="60" t="s">
        <v>271</v>
      </c>
      <c r="C39" s="63"/>
      <c r="D39" s="242"/>
      <c r="E39" s="246"/>
      <c r="F39" s="41"/>
      <c r="G39" s="8"/>
      <c r="H39" s="279"/>
      <c r="I39" s="22"/>
      <c r="J39" s="92"/>
    </row>
    <row r="40" spans="1:10" ht="24" customHeight="1">
      <c r="A40" s="54"/>
      <c r="B40" s="60"/>
      <c r="C40" s="63"/>
      <c r="D40" s="242"/>
      <c r="E40" s="246"/>
      <c r="F40" s="41"/>
      <c r="G40" s="8"/>
      <c r="H40" s="279"/>
      <c r="I40" s="22"/>
      <c r="J40" s="92"/>
    </row>
    <row r="41" spans="1:10" ht="24" customHeight="1">
      <c r="A41" s="54"/>
      <c r="B41" s="60"/>
      <c r="C41" s="63"/>
      <c r="D41" s="242"/>
      <c r="E41" s="246"/>
      <c r="F41" s="41"/>
      <c r="G41" s="8"/>
      <c r="H41" s="279"/>
      <c r="I41" s="22"/>
      <c r="J41" s="92"/>
    </row>
    <row r="42" spans="1:10" ht="24" customHeight="1">
      <c r="A42" s="54"/>
      <c r="B42" s="60"/>
      <c r="C42" s="63"/>
      <c r="D42" s="242"/>
      <c r="E42" s="246"/>
      <c r="F42" s="41"/>
      <c r="G42" s="8"/>
      <c r="H42" s="279"/>
      <c r="I42" s="22"/>
      <c r="J42" s="92"/>
    </row>
    <row r="43" spans="1:10" ht="24" customHeight="1">
      <c r="A43" s="54"/>
      <c r="B43" s="60"/>
      <c r="C43" s="63"/>
      <c r="D43" s="242"/>
      <c r="E43" s="246"/>
      <c r="F43" s="41"/>
      <c r="G43" s="8"/>
      <c r="H43" s="279"/>
      <c r="I43" s="22"/>
      <c r="J43" s="92"/>
    </row>
    <row r="44" spans="1:10" ht="24" customHeight="1">
      <c r="A44" s="54"/>
      <c r="B44" s="60"/>
      <c r="C44" s="63"/>
      <c r="D44" s="242"/>
      <c r="E44" s="246"/>
      <c r="F44" s="41"/>
      <c r="G44" s="8"/>
      <c r="H44" s="279"/>
      <c r="I44" s="22"/>
      <c r="J44" s="92"/>
    </row>
    <row r="45" spans="1:10" ht="24" customHeight="1">
      <c r="A45" s="54"/>
      <c r="B45" s="60"/>
      <c r="C45" s="63"/>
      <c r="D45" s="242"/>
      <c r="E45" s="246"/>
      <c r="F45" s="41"/>
      <c r="G45" s="8"/>
      <c r="H45" s="279"/>
      <c r="I45" s="22"/>
      <c r="J45" s="92"/>
    </row>
    <row r="46" spans="1:10" ht="24" customHeight="1">
      <c r="A46" s="165" t="s">
        <v>221</v>
      </c>
      <c r="B46" s="166"/>
      <c r="C46" s="166"/>
      <c r="D46" s="169"/>
      <c r="E46" s="288"/>
      <c r="F46" s="174" t="s">
        <v>86</v>
      </c>
      <c r="G46" s="169">
        <v>1</v>
      </c>
      <c r="H46" s="170"/>
      <c r="I46" s="171"/>
      <c r="J46" s="172"/>
    </row>
    <row r="47" spans="1:10" ht="24" customHeight="1">
      <c r="A47" s="160"/>
      <c r="B47" s="161"/>
      <c r="C47" s="161"/>
      <c r="D47" s="162"/>
      <c r="E47" s="260"/>
      <c r="F47" s="175"/>
      <c r="G47" s="162"/>
      <c r="H47" s="286" t="s">
        <v>222</v>
      </c>
      <c r="I47" s="320">
        <f>SUM(I31:I46)</f>
        <v>750000</v>
      </c>
      <c r="J47" s="164"/>
    </row>
    <row r="48" spans="1:10" ht="24" customHeight="1">
      <c r="A48" s="54"/>
      <c r="B48" s="60"/>
      <c r="C48" s="63"/>
      <c r="D48" s="242"/>
      <c r="E48" s="246"/>
      <c r="F48" s="41"/>
      <c r="G48" s="8"/>
      <c r="H48" s="279"/>
      <c r="I48" s="22"/>
      <c r="J48" s="92"/>
    </row>
    <row r="49" spans="1:10" ht="24" customHeight="1">
      <c r="A49" s="54"/>
      <c r="B49" s="60"/>
      <c r="C49" s="63"/>
      <c r="D49" s="242"/>
      <c r="E49" s="246"/>
      <c r="F49" s="41"/>
      <c r="G49" s="8"/>
      <c r="H49" s="279"/>
      <c r="I49" s="22"/>
      <c r="J49" s="92"/>
    </row>
    <row r="50" spans="1:10" ht="24" customHeight="1">
      <c r="A50" s="54"/>
      <c r="B50" s="60"/>
      <c r="C50" s="63"/>
      <c r="D50" s="242"/>
      <c r="E50" s="246"/>
      <c r="F50" s="41"/>
      <c r="G50" s="8"/>
      <c r="H50" s="279"/>
      <c r="I50" s="22"/>
      <c r="J50" s="92"/>
    </row>
    <row r="51" spans="1:10" ht="24" customHeight="1">
      <c r="A51" s="54"/>
      <c r="B51" s="60"/>
      <c r="C51" s="63"/>
      <c r="D51" s="242"/>
      <c r="E51" s="246"/>
      <c r="F51" s="41"/>
      <c r="G51" s="8"/>
      <c r="H51" s="279"/>
      <c r="I51" s="22"/>
      <c r="J51" s="92"/>
    </row>
    <row r="52" spans="1:10" ht="24" customHeight="1">
      <c r="A52" s="165"/>
      <c r="B52" s="166"/>
      <c r="C52" s="166"/>
      <c r="D52" s="169"/>
      <c r="E52" s="288"/>
      <c r="F52" s="174"/>
      <c r="G52" s="169"/>
      <c r="H52" s="313" t="s">
        <v>238</v>
      </c>
      <c r="I52" s="314">
        <f>I18+I28+I47</f>
        <v>1621800</v>
      </c>
      <c r="J52" s="172"/>
    </row>
    <row r="53" spans="1:10" ht="24" customHeight="1">
      <c r="A53" s="354"/>
      <c r="B53" s="352"/>
      <c r="C53" s="252"/>
      <c r="D53" s="306"/>
      <c r="E53" s="254"/>
      <c r="F53" s="307"/>
      <c r="G53" s="285"/>
      <c r="H53" s="370"/>
      <c r="I53" s="17"/>
      <c r="J53" s="106"/>
    </row>
    <row r="54" spans="1:10" ht="25" customHeight="1" thickBot="1">
      <c r="A54" s="373"/>
      <c r="B54" s="43"/>
      <c r="C54" s="43"/>
      <c r="D54" s="158"/>
      <c r="E54" s="173"/>
      <c r="F54" s="41"/>
      <c r="G54" s="158"/>
      <c r="H54" s="39"/>
      <c r="I54" s="154"/>
      <c r="J54" s="151"/>
    </row>
    <row r="55" spans="1:10" ht="25" customHeight="1" thickTop="1">
      <c r="A55" s="470"/>
      <c r="B55" s="471"/>
      <c r="C55" s="471"/>
      <c r="D55" s="472"/>
      <c r="E55" s="473"/>
      <c r="F55" s="464"/>
      <c r="G55" s="472"/>
      <c r="H55" s="466" t="s">
        <v>274</v>
      </c>
      <c r="I55" s="475">
        <f>'建具（中庭）'!I55+'什器（中庭）'!I52</f>
        <v>2047450</v>
      </c>
      <c r="J55" s="474"/>
    </row>
    <row r="56" spans="1:10" ht="25" customHeight="1">
      <c r="A56" s="160"/>
      <c r="B56" s="161"/>
      <c r="C56" s="161"/>
      <c r="D56" s="162"/>
      <c r="E56" s="260"/>
      <c r="F56" s="175"/>
      <c r="G56" s="162"/>
      <c r="H56" s="189"/>
      <c r="I56" s="163"/>
      <c r="J56" s="164"/>
    </row>
    <row r="57" spans="1:10" ht="25" customHeight="1" thickBot="1">
      <c r="A57" s="180"/>
      <c r="B57" s="181"/>
      <c r="C57" s="181"/>
      <c r="D57" s="186"/>
      <c r="E57" s="289"/>
      <c r="F57" s="185"/>
      <c r="G57" s="186"/>
      <c r="H57" s="226"/>
      <c r="I57" s="187"/>
      <c r="J57" s="130"/>
    </row>
    <row r="58" spans="1:10" ht="25" customHeight="1">
      <c r="A58" s="222"/>
      <c r="B58" s="80"/>
      <c r="C58" s="80"/>
      <c r="D58" s="80"/>
      <c r="E58" s="80"/>
      <c r="F58" s="223"/>
      <c r="G58" s="80"/>
      <c r="H58" s="224"/>
      <c r="I58" s="225"/>
      <c r="J58" s="7"/>
    </row>
  </sheetData>
  <mergeCells count="14">
    <mergeCell ref="B2:J2"/>
    <mergeCell ref="C3:E3"/>
    <mergeCell ref="F3:H3"/>
    <mergeCell ref="C4:D4"/>
    <mergeCell ref="E4:G4"/>
    <mergeCell ref="I4:J4"/>
    <mergeCell ref="C5:D5"/>
    <mergeCell ref="E5:J5"/>
    <mergeCell ref="C6:D6"/>
    <mergeCell ref="E6:J6"/>
    <mergeCell ref="A9:B9"/>
    <mergeCell ref="C9:E9"/>
    <mergeCell ref="F9:F10"/>
    <mergeCell ref="H9:I9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6"/>
  <sheetViews>
    <sheetView zoomScale="75" zoomScaleNormal="75" workbookViewId="0">
      <selection activeCell="I1" sqref="I1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19" t="s">
        <v>277</v>
      </c>
      <c r="B1" s="2"/>
      <c r="C1" s="2"/>
      <c r="D1" s="2"/>
      <c r="E1" s="2"/>
      <c r="F1" s="2"/>
      <c r="G1" s="2"/>
      <c r="H1" s="2"/>
      <c r="I1" s="818" t="s">
        <v>366</v>
      </c>
      <c r="J1" s="311" t="s">
        <v>235</v>
      </c>
    </row>
    <row r="2" spans="1:10" ht="30" customHeight="1">
      <c r="A2" s="188" t="s">
        <v>18</v>
      </c>
      <c r="B2" s="833" t="s">
        <v>192</v>
      </c>
      <c r="C2" s="834"/>
      <c r="D2" s="834"/>
      <c r="E2" s="834"/>
      <c r="F2" s="834"/>
      <c r="G2" s="834"/>
      <c r="H2" s="834"/>
      <c r="I2" s="834"/>
      <c r="J2" s="835"/>
    </row>
    <row r="3" spans="1:10" ht="30" customHeight="1">
      <c r="A3" s="227" t="s">
        <v>194</v>
      </c>
      <c r="B3" s="10"/>
      <c r="C3" s="836" t="s">
        <v>193</v>
      </c>
      <c r="D3" s="837"/>
      <c r="E3" s="837"/>
      <c r="F3" s="826"/>
      <c r="G3" s="827"/>
      <c r="H3" s="838"/>
      <c r="I3" s="236" t="s">
        <v>13</v>
      </c>
      <c r="J3" s="11"/>
    </row>
    <row r="4" spans="1:10" ht="30" customHeight="1">
      <c r="A4" s="228" t="s">
        <v>99</v>
      </c>
      <c r="B4" s="10"/>
      <c r="C4" s="829" t="s">
        <v>0</v>
      </c>
      <c r="D4" s="830"/>
      <c r="E4" s="826"/>
      <c r="F4" s="827"/>
      <c r="G4" s="827"/>
      <c r="H4" s="237" t="s">
        <v>101</v>
      </c>
      <c r="I4" s="826"/>
      <c r="J4" s="828"/>
    </row>
    <row r="5" spans="1:10" ht="30" customHeight="1">
      <c r="A5" s="228" t="s">
        <v>19</v>
      </c>
      <c r="B5" s="10"/>
      <c r="C5" s="829" t="s">
        <v>100</v>
      </c>
      <c r="D5" s="830"/>
      <c r="E5" s="826"/>
      <c r="F5" s="827"/>
      <c r="G5" s="827"/>
      <c r="H5" s="827"/>
      <c r="I5" s="827"/>
      <c r="J5" s="828"/>
    </row>
    <row r="6" spans="1:10" ht="30" customHeight="1">
      <c r="A6" s="228" t="s">
        <v>1</v>
      </c>
      <c r="B6" s="10"/>
      <c r="C6" s="831" t="s">
        <v>14</v>
      </c>
      <c r="D6" s="832"/>
      <c r="E6" s="819"/>
      <c r="F6" s="820"/>
      <c r="G6" s="820"/>
      <c r="H6" s="820"/>
      <c r="I6" s="820"/>
      <c r="J6" s="821"/>
    </row>
    <row r="7" spans="1:10" ht="30" customHeight="1" thickBot="1">
      <c r="A7" s="229" t="s">
        <v>17</v>
      </c>
      <c r="B7" s="230"/>
      <c r="C7" s="230"/>
      <c r="D7" s="230"/>
      <c r="E7" s="231"/>
      <c r="F7" s="232"/>
      <c r="G7" s="233"/>
      <c r="H7" s="233"/>
      <c r="I7" s="234" t="s">
        <v>15</v>
      </c>
      <c r="J7" s="235" t="s">
        <v>16</v>
      </c>
    </row>
    <row r="8" spans="1:10" ht="30" customHeight="1">
      <c r="A8" s="4"/>
      <c r="B8" s="6"/>
      <c r="C8" s="6"/>
      <c r="D8" s="6"/>
      <c r="E8" s="6"/>
      <c r="F8" s="5"/>
      <c r="G8" s="5"/>
      <c r="H8" s="5"/>
      <c r="I8" s="5"/>
    </row>
    <row r="9" spans="1:10" s="808" customFormat="1" ht="20" customHeight="1" thickBot="1">
      <c r="A9" s="805" t="s">
        <v>365</v>
      </c>
      <c r="B9" s="806"/>
      <c r="C9" s="806"/>
      <c r="D9" s="806"/>
      <c r="E9" s="806"/>
      <c r="F9" s="807"/>
      <c r="G9" s="807"/>
      <c r="H9" s="807"/>
      <c r="I9" s="807"/>
    </row>
    <row r="10" spans="1:10" s="808" customFormat="1" ht="30" customHeight="1" thickBot="1">
      <c r="A10" s="809" t="s">
        <v>357</v>
      </c>
      <c r="B10" s="810"/>
      <c r="C10" s="813"/>
      <c r="D10" s="809" t="s">
        <v>358</v>
      </c>
      <c r="E10" s="810"/>
      <c r="F10" s="811"/>
      <c r="G10" s="811"/>
      <c r="H10" s="811"/>
      <c r="I10" s="811"/>
      <c r="J10" s="812"/>
    </row>
    <row r="11" spans="1:10" ht="23" customHeight="1">
      <c r="A11" s="345" t="s">
        <v>240</v>
      </c>
      <c r="B11" s="341"/>
      <c r="C11" s="841" t="s">
        <v>2</v>
      </c>
      <c r="D11" s="842"/>
      <c r="E11" s="840"/>
      <c r="F11" s="843" t="s">
        <v>3</v>
      </c>
      <c r="G11" s="177" t="s">
        <v>72</v>
      </c>
      <c r="H11" s="841" t="s">
        <v>4</v>
      </c>
      <c r="I11" s="842"/>
      <c r="J11" s="192" t="s">
        <v>106</v>
      </c>
    </row>
    <row r="12" spans="1:10" ht="23" customHeight="1">
      <c r="A12" s="346" t="s">
        <v>5</v>
      </c>
      <c r="B12" s="342" t="s">
        <v>6</v>
      </c>
      <c r="C12" s="95" t="s">
        <v>7</v>
      </c>
      <c r="D12" s="96" t="s">
        <v>8</v>
      </c>
      <c r="E12" s="96" t="s">
        <v>9</v>
      </c>
      <c r="F12" s="825"/>
      <c r="G12" s="97" t="s">
        <v>10</v>
      </c>
      <c r="H12" s="97" t="s">
        <v>11</v>
      </c>
      <c r="I12" s="98" t="s">
        <v>191</v>
      </c>
      <c r="J12" s="91"/>
    </row>
    <row r="13" spans="1:10" ht="23" customHeight="1">
      <c r="A13" s="347" t="s">
        <v>31</v>
      </c>
      <c r="B13" s="343" t="s">
        <v>32</v>
      </c>
      <c r="C13" s="136">
        <v>20</v>
      </c>
      <c r="D13" s="14">
        <v>104</v>
      </c>
      <c r="E13" s="137">
        <v>1800</v>
      </c>
      <c r="F13" s="105" t="s">
        <v>22</v>
      </c>
      <c r="G13" s="123">
        <v>7</v>
      </c>
      <c r="H13" s="315">
        <v>1700</v>
      </c>
      <c r="I13" s="17">
        <f>G13*H13</f>
        <v>11900</v>
      </c>
      <c r="J13" s="106"/>
    </row>
    <row r="14" spans="1:10" ht="23" customHeight="1">
      <c r="A14" s="348" t="s">
        <v>26</v>
      </c>
      <c r="B14" s="344" t="s">
        <v>27</v>
      </c>
      <c r="C14" s="138">
        <v>110</v>
      </c>
      <c r="D14" s="19">
        <v>1000</v>
      </c>
      <c r="E14" s="139">
        <v>2400</v>
      </c>
      <c r="F14" s="21" t="s">
        <v>28</v>
      </c>
      <c r="G14" s="114">
        <v>1</v>
      </c>
      <c r="H14" s="276">
        <v>5200</v>
      </c>
      <c r="I14" s="22">
        <f>G14*H14</f>
        <v>5200</v>
      </c>
      <c r="J14" s="92"/>
    </row>
    <row r="15" spans="1:10" ht="23" customHeight="1">
      <c r="A15" s="107" t="s">
        <v>29</v>
      </c>
      <c r="B15" s="108" t="s">
        <v>30</v>
      </c>
      <c r="C15" s="140">
        <v>150</v>
      </c>
      <c r="D15" s="141">
        <v>900</v>
      </c>
      <c r="E15" s="142">
        <v>2100</v>
      </c>
      <c r="F15" s="109" t="s">
        <v>28</v>
      </c>
      <c r="G15" s="112">
        <v>1</v>
      </c>
      <c r="H15" s="281">
        <v>5800</v>
      </c>
      <c r="I15" s="110">
        <f>G15*H15</f>
        <v>5800</v>
      </c>
      <c r="J15" s="111"/>
    </row>
    <row r="16" spans="1:10" ht="23" customHeight="1">
      <c r="A16" s="215" t="s">
        <v>156</v>
      </c>
      <c r="B16" s="216"/>
      <c r="C16" s="193">
        <v>20</v>
      </c>
      <c r="D16" s="194">
        <v>99</v>
      </c>
      <c r="E16" s="195">
        <v>2600</v>
      </c>
      <c r="F16" s="101" t="s">
        <v>22</v>
      </c>
      <c r="G16" s="196">
        <v>2</v>
      </c>
      <c r="H16" s="316">
        <v>9000</v>
      </c>
      <c r="I16" s="122">
        <f>G16*H16</f>
        <v>18000</v>
      </c>
      <c r="J16" s="91"/>
    </row>
    <row r="17" spans="1:10" ht="23" customHeight="1">
      <c r="A17" s="215" t="s">
        <v>157</v>
      </c>
      <c r="B17" s="216"/>
      <c r="C17" s="193">
        <v>20</v>
      </c>
      <c r="D17" s="194">
        <v>97</v>
      </c>
      <c r="E17" s="195">
        <v>2100</v>
      </c>
      <c r="F17" s="101" t="s">
        <v>22</v>
      </c>
      <c r="G17" s="196">
        <v>1</v>
      </c>
      <c r="H17" s="316">
        <v>7000</v>
      </c>
      <c r="I17" s="22">
        <f t="shared" ref="I17:I20" si="0">G17*H17</f>
        <v>7000</v>
      </c>
      <c r="J17" s="91"/>
    </row>
    <row r="18" spans="1:10" ht="23" customHeight="1">
      <c r="A18" s="215" t="s">
        <v>157</v>
      </c>
      <c r="B18" s="216"/>
      <c r="C18" s="193">
        <v>20</v>
      </c>
      <c r="D18" s="194">
        <v>97</v>
      </c>
      <c r="E18" s="195">
        <v>2800</v>
      </c>
      <c r="F18" s="101" t="s">
        <v>22</v>
      </c>
      <c r="G18" s="196">
        <v>1</v>
      </c>
      <c r="H18" s="316">
        <v>9500</v>
      </c>
      <c r="I18" s="22">
        <f t="shared" si="0"/>
        <v>9500</v>
      </c>
      <c r="J18" s="91"/>
    </row>
    <row r="19" spans="1:10" ht="23" customHeight="1">
      <c r="A19" s="99" t="s">
        <v>20</v>
      </c>
      <c r="B19" s="100" t="s">
        <v>21</v>
      </c>
      <c r="C19" s="143">
        <v>5.5</v>
      </c>
      <c r="D19" s="144">
        <v>30</v>
      </c>
      <c r="E19" s="145">
        <v>3640</v>
      </c>
      <c r="F19" s="101" t="s">
        <v>22</v>
      </c>
      <c r="G19" s="113">
        <v>30</v>
      </c>
      <c r="H19" s="17">
        <v>650</v>
      </c>
      <c r="I19" s="22">
        <f t="shared" si="0"/>
        <v>19500</v>
      </c>
      <c r="J19" s="102"/>
    </row>
    <row r="20" spans="1:10" ht="23" customHeight="1">
      <c r="A20" s="116" t="s">
        <v>23</v>
      </c>
      <c r="B20" s="117" t="s">
        <v>24</v>
      </c>
      <c r="C20" s="146">
        <v>5.5</v>
      </c>
      <c r="D20" s="25">
        <v>30</v>
      </c>
      <c r="E20" s="26">
        <v>65</v>
      </c>
      <c r="F20" s="27" t="s">
        <v>22</v>
      </c>
      <c r="G20" s="115">
        <v>30</v>
      </c>
      <c r="H20" s="28">
        <v>500</v>
      </c>
      <c r="I20" s="22">
        <f t="shared" si="0"/>
        <v>15000</v>
      </c>
      <c r="J20" s="118"/>
    </row>
    <row r="21" spans="1:10" ht="23" customHeight="1">
      <c r="A21" s="49" t="s">
        <v>34</v>
      </c>
      <c r="B21" s="50" t="s">
        <v>47</v>
      </c>
      <c r="C21" s="51"/>
      <c r="D21" s="52"/>
      <c r="E21" s="53"/>
      <c r="F21" s="84" t="s">
        <v>36</v>
      </c>
      <c r="G21" s="191">
        <v>1</v>
      </c>
      <c r="H21" s="283">
        <f>H22+H23+H24*2+H25</f>
        <v>51300</v>
      </c>
      <c r="I21" s="309">
        <f>G21*H21</f>
        <v>51300</v>
      </c>
      <c r="J21" s="126" t="s">
        <v>75</v>
      </c>
    </row>
    <row r="22" spans="1:10" ht="23" customHeight="1">
      <c r="A22" s="54" t="s">
        <v>37</v>
      </c>
      <c r="B22" s="55" t="s">
        <v>356</v>
      </c>
      <c r="C22" s="56">
        <v>145</v>
      </c>
      <c r="D22" s="57">
        <v>1634</v>
      </c>
      <c r="E22" s="58">
        <v>2400</v>
      </c>
      <c r="F22" s="59" t="s">
        <v>38</v>
      </c>
      <c r="G22" s="114"/>
      <c r="H22" s="279">
        <v>18500</v>
      </c>
      <c r="I22" s="22"/>
      <c r="J22" s="127" t="s">
        <v>158</v>
      </c>
    </row>
    <row r="23" spans="1:10" ht="23" customHeight="1">
      <c r="A23" s="54" t="s">
        <v>39</v>
      </c>
      <c r="B23" s="60" t="s">
        <v>40</v>
      </c>
      <c r="C23" s="61">
        <v>36</v>
      </c>
      <c r="D23" s="57">
        <v>830</v>
      </c>
      <c r="E23" s="58">
        <v>2384</v>
      </c>
      <c r="F23" s="59" t="s">
        <v>41</v>
      </c>
      <c r="G23" s="114"/>
      <c r="H23" s="279">
        <v>27500</v>
      </c>
      <c r="I23" s="22"/>
      <c r="J23" s="127"/>
    </row>
    <row r="24" spans="1:10" ht="23" customHeight="1">
      <c r="A24" s="42" t="s">
        <v>42</v>
      </c>
      <c r="B24" s="63" t="s">
        <v>43</v>
      </c>
      <c r="C24" s="61"/>
      <c r="D24" s="57"/>
      <c r="E24" s="58"/>
      <c r="F24" s="59" t="s">
        <v>44</v>
      </c>
      <c r="G24" s="114"/>
      <c r="H24" s="279">
        <v>1250</v>
      </c>
      <c r="I24" s="22"/>
      <c r="J24" s="127"/>
    </row>
    <row r="25" spans="1:10" ht="23" customHeight="1">
      <c r="A25" s="44" t="s">
        <v>45</v>
      </c>
      <c r="B25" s="64" t="s">
        <v>46</v>
      </c>
      <c r="C25" s="65"/>
      <c r="D25" s="66"/>
      <c r="E25" s="67"/>
      <c r="F25" s="85" t="s">
        <v>44</v>
      </c>
      <c r="G25" s="112"/>
      <c r="H25" s="282">
        <v>2800</v>
      </c>
      <c r="I25" s="110"/>
      <c r="J25" s="128"/>
    </row>
    <row r="26" spans="1:10" ht="23" customHeight="1">
      <c r="A26" s="30" t="s">
        <v>143</v>
      </c>
      <c r="B26" s="50" t="s">
        <v>149</v>
      </c>
      <c r="C26" s="51"/>
      <c r="D26" s="52"/>
      <c r="E26" s="53"/>
      <c r="F26" s="490" t="s">
        <v>115</v>
      </c>
      <c r="G26" s="378">
        <v>1</v>
      </c>
      <c r="H26" s="283">
        <f>H27+H28+H29*2+H30+H31</f>
        <v>51150</v>
      </c>
      <c r="I26" s="309">
        <f>G26*H26</f>
        <v>51150</v>
      </c>
      <c r="J26" s="126" t="s">
        <v>159</v>
      </c>
    </row>
    <row r="27" spans="1:10" ht="23" customHeight="1">
      <c r="A27" s="35" t="s">
        <v>37</v>
      </c>
      <c r="B27" s="55" t="s">
        <v>363</v>
      </c>
      <c r="C27" s="56">
        <v>145</v>
      </c>
      <c r="D27" s="57">
        <v>1613</v>
      </c>
      <c r="E27" s="58">
        <v>2400</v>
      </c>
      <c r="F27" s="59" t="s">
        <v>38</v>
      </c>
      <c r="G27" s="55">
        <v>1</v>
      </c>
      <c r="H27" s="279">
        <v>16900</v>
      </c>
      <c r="I27" s="22"/>
      <c r="J27" s="92"/>
    </row>
    <row r="28" spans="1:10" ht="23" customHeight="1">
      <c r="A28" s="35"/>
      <c r="B28" s="60" t="s">
        <v>144</v>
      </c>
      <c r="C28" s="61">
        <v>36</v>
      </c>
      <c r="D28" s="57">
        <v>830</v>
      </c>
      <c r="E28" s="58">
        <v>2384</v>
      </c>
      <c r="F28" s="62" t="s">
        <v>41</v>
      </c>
      <c r="G28" s="55">
        <v>1</v>
      </c>
      <c r="H28" s="279">
        <v>27500</v>
      </c>
      <c r="I28" s="22"/>
      <c r="J28" s="92"/>
    </row>
    <row r="29" spans="1:10" ht="23" customHeight="1">
      <c r="A29" s="42" t="s">
        <v>42</v>
      </c>
      <c r="B29" s="63" t="s">
        <v>43</v>
      </c>
      <c r="C29" s="61"/>
      <c r="D29" s="57"/>
      <c r="E29" s="58"/>
      <c r="F29" s="62" t="s">
        <v>44</v>
      </c>
      <c r="G29" s="55">
        <v>2</v>
      </c>
      <c r="H29" s="279">
        <v>1250</v>
      </c>
      <c r="I29" s="22"/>
      <c r="J29" s="92"/>
    </row>
    <row r="30" spans="1:10" ht="23" customHeight="1">
      <c r="A30" s="42" t="s">
        <v>45</v>
      </c>
      <c r="B30" s="63" t="s">
        <v>145</v>
      </c>
      <c r="C30" s="61"/>
      <c r="D30" s="57"/>
      <c r="E30" s="58"/>
      <c r="F30" s="62" t="s">
        <v>44</v>
      </c>
      <c r="G30" s="55">
        <v>1</v>
      </c>
      <c r="H30" s="279">
        <v>2800</v>
      </c>
      <c r="I30" s="22"/>
      <c r="J30" s="92"/>
    </row>
    <row r="31" spans="1:10" ht="23" customHeight="1">
      <c r="A31" s="44" t="s">
        <v>69</v>
      </c>
      <c r="B31" s="64" t="s">
        <v>146</v>
      </c>
      <c r="C31" s="65"/>
      <c r="D31" s="66"/>
      <c r="E31" s="67"/>
      <c r="F31" s="68" t="s">
        <v>71</v>
      </c>
      <c r="G31" s="379">
        <v>1</v>
      </c>
      <c r="H31" s="282">
        <v>1450</v>
      </c>
      <c r="I31" s="110"/>
      <c r="J31" s="111"/>
    </row>
    <row r="32" spans="1:10" ht="23" customHeight="1">
      <c r="A32" s="82" t="s">
        <v>114</v>
      </c>
      <c r="B32" s="50" t="s">
        <v>166</v>
      </c>
      <c r="C32" s="51"/>
      <c r="D32" s="52"/>
      <c r="E32" s="53"/>
      <c r="F32" s="490" t="s">
        <v>160</v>
      </c>
      <c r="G32" s="378">
        <v>1</v>
      </c>
      <c r="H32" s="283">
        <f>H33+H34+H35*2</f>
        <v>37700</v>
      </c>
      <c r="I32" s="309">
        <f>G32*H32</f>
        <v>37700</v>
      </c>
      <c r="J32" s="126" t="s">
        <v>165</v>
      </c>
    </row>
    <row r="33" spans="1:10" ht="23" customHeight="1">
      <c r="A33" s="54" t="s">
        <v>168</v>
      </c>
      <c r="B33" s="55" t="s">
        <v>167</v>
      </c>
      <c r="C33" s="56">
        <v>145</v>
      </c>
      <c r="D33" s="57">
        <v>1634</v>
      </c>
      <c r="E33" s="58">
        <v>2200</v>
      </c>
      <c r="F33" s="59" t="s">
        <v>38</v>
      </c>
      <c r="G33" s="55">
        <v>1</v>
      </c>
      <c r="H33" s="279">
        <f>18200+2000</f>
        <v>20200</v>
      </c>
      <c r="I33" s="22"/>
      <c r="J33" s="127" t="s">
        <v>134</v>
      </c>
    </row>
    <row r="34" spans="1:10" ht="23" customHeight="1">
      <c r="A34" s="54" t="s">
        <v>169</v>
      </c>
      <c r="B34" s="60" t="s">
        <v>161</v>
      </c>
      <c r="C34" s="61">
        <v>36</v>
      </c>
      <c r="D34" s="57">
        <v>830</v>
      </c>
      <c r="E34" s="58">
        <v>2184</v>
      </c>
      <c r="F34" s="62" t="s">
        <v>41</v>
      </c>
      <c r="G34" s="55">
        <v>1</v>
      </c>
      <c r="H34" s="279">
        <f>13000+2000</f>
        <v>15000</v>
      </c>
      <c r="I34" s="22"/>
      <c r="J34" s="92"/>
    </row>
    <row r="35" spans="1:10" ht="23" customHeight="1">
      <c r="A35" s="44" t="s">
        <v>42</v>
      </c>
      <c r="B35" s="64" t="s">
        <v>43</v>
      </c>
      <c r="C35" s="65"/>
      <c r="D35" s="66"/>
      <c r="E35" s="67"/>
      <c r="F35" s="68" t="s">
        <v>44</v>
      </c>
      <c r="G35" s="379">
        <v>2</v>
      </c>
      <c r="H35" s="282">
        <v>1250</v>
      </c>
      <c r="I35" s="110"/>
      <c r="J35" s="111"/>
    </row>
    <row r="36" spans="1:10" ht="23" customHeight="1">
      <c r="A36" s="217" t="s">
        <v>123</v>
      </c>
      <c r="B36" s="50" t="s">
        <v>162</v>
      </c>
      <c r="C36" s="218"/>
      <c r="D36" s="219"/>
      <c r="E36" s="220"/>
      <c r="F36" s="84" t="s">
        <v>35</v>
      </c>
      <c r="G36" s="378">
        <v>1</v>
      </c>
      <c r="H36" s="283">
        <f>H37+H38+H39</f>
        <v>37200</v>
      </c>
      <c r="I36" s="309">
        <f>G36*H36</f>
        <v>37200</v>
      </c>
      <c r="J36" s="126" t="s">
        <v>135</v>
      </c>
    </row>
    <row r="37" spans="1:10" ht="23" customHeight="1">
      <c r="A37" s="42" t="s">
        <v>164</v>
      </c>
      <c r="B37" s="55" t="s">
        <v>54</v>
      </c>
      <c r="C37" s="61">
        <v>145</v>
      </c>
      <c r="D37" s="57">
        <v>803</v>
      </c>
      <c r="E37" s="58">
        <v>2200</v>
      </c>
      <c r="F37" s="59" t="s">
        <v>38</v>
      </c>
      <c r="G37" s="55">
        <v>1</v>
      </c>
      <c r="H37" s="279">
        <f>15700+2000</f>
        <v>17700</v>
      </c>
      <c r="I37" s="22"/>
      <c r="J37" s="127" t="s">
        <v>133</v>
      </c>
    </row>
    <row r="38" spans="1:10" ht="23" customHeight="1">
      <c r="A38" s="54" t="s">
        <v>172</v>
      </c>
      <c r="B38" s="60" t="s">
        <v>163</v>
      </c>
      <c r="C38" s="61">
        <v>36</v>
      </c>
      <c r="D38" s="57">
        <v>753</v>
      </c>
      <c r="E38" s="58">
        <v>2175</v>
      </c>
      <c r="F38" s="59" t="s">
        <v>41</v>
      </c>
      <c r="G38" s="55">
        <v>1</v>
      </c>
      <c r="H38" s="279">
        <f>13000+2000</f>
        <v>15000</v>
      </c>
      <c r="I38" s="22"/>
      <c r="J38" s="127"/>
    </row>
    <row r="39" spans="1:10" ht="23" customHeight="1">
      <c r="A39" s="202" t="s">
        <v>124</v>
      </c>
      <c r="B39" s="64" t="s">
        <v>125</v>
      </c>
      <c r="C39" s="65"/>
      <c r="D39" s="66"/>
      <c r="E39" s="67"/>
      <c r="F39" s="85" t="s">
        <v>44</v>
      </c>
      <c r="G39" s="379">
        <v>1</v>
      </c>
      <c r="H39" s="282">
        <v>4500</v>
      </c>
      <c r="I39" s="110"/>
      <c r="J39" s="111"/>
    </row>
    <row r="40" spans="1:10" ht="23" customHeight="1">
      <c r="A40" s="135" t="s">
        <v>84</v>
      </c>
      <c r="B40" s="131"/>
      <c r="C40" s="147"/>
      <c r="D40" s="148"/>
      <c r="E40" s="149"/>
      <c r="F40" s="85" t="s">
        <v>44</v>
      </c>
      <c r="G40" s="380">
        <v>1</v>
      </c>
      <c r="H40" s="317">
        <v>3100</v>
      </c>
      <c r="I40" s="309">
        <f>G40*H40</f>
        <v>3100</v>
      </c>
      <c r="J40" s="134"/>
    </row>
    <row r="41" spans="1:10" ht="23" customHeight="1">
      <c r="A41" s="82" t="s">
        <v>114</v>
      </c>
      <c r="B41" s="50" t="s">
        <v>170</v>
      </c>
      <c r="C41" s="51"/>
      <c r="D41" s="52"/>
      <c r="E41" s="53"/>
      <c r="F41" s="490" t="s">
        <v>160</v>
      </c>
      <c r="G41" s="378">
        <v>1</v>
      </c>
      <c r="H41" s="283">
        <f>H42+H43+H44*2</f>
        <v>37700</v>
      </c>
      <c r="I41" s="309">
        <f>G41*H41</f>
        <v>37700</v>
      </c>
      <c r="J41" s="126" t="s">
        <v>171</v>
      </c>
    </row>
    <row r="42" spans="1:10" ht="23" customHeight="1">
      <c r="A42" s="54" t="s">
        <v>168</v>
      </c>
      <c r="B42" s="55" t="s">
        <v>364</v>
      </c>
      <c r="C42" s="56">
        <v>145</v>
      </c>
      <c r="D42" s="57">
        <v>1634</v>
      </c>
      <c r="E42" s="58">
        <v>2200</v>
      </c>
      <c r="F42" s="59" t="s">
        <v>38</v>
      </c>
      <c r="G42" s="55">
        <v>1</v>
      </c>
      <c r="H42" s="279">
        <f>18200+2000</f>
        <v>20200</v>
      </c>
      <c r="I42" s="22"/>
      <c r="J42" s="127" t="s">
        <v>136</v>
      </c>
    </row>
    <row r="43" spans="1:10" ht="23" customHeight="1">
      <c r="A43" s="54" t="s">
        <v>169</v>
      </c>
      <c r="B43" s="60" t="s">
        <v>117</v>
      </c>
      <c r="C43" s="61">
        <v>36</v>
      </c>
      <c r="D43" s="57">
        <v>830</v>
      </c>
      <c r="E43" s="58">
        <v>2184</v>
      </c>
      <c r="F43" s="62" t="s">
        <v>41</v>
      </c>
      <c r="G43" s="55">
        <v>1</v>
      </c>
      <c r="H43" s="279">
        <v>15000</v>
      </c>
      <c r="I43" s="22"/>
      <c r="J43" s="92"/>
    </row>
    <row r="44" spans="1:10" ht="23" customHeight="1">
      <c r="A44" s="44" t="s">
        <v>42</v>
      </c>
      <c r="B44" s="64" t="s">
        <v>43</v>
      </c>
      <c r="C44" s="65"/>
      <c r="D44" s="66"/>
      <c r="E44" s="67"/>
      <c r="F44" s="68" t="s">
        <v>44</v>
      </c>
      <c r="G44" s="379">
        <v>2</v>
      </c>
      <c r="H44" s="282">
        <v>1250</v>
      </c>
      <c r="I44" s="110"/>
      <c r="J44" s="111"/>
    </row>
    <row r="45" spans="1:10" s="816" customFormat="1" ht="23" customHeight="1">
      <c r="A45" s="81" t="s">
        <v>173</v>
      </c>
      <c r="B45" s="50" t="s">
        <v>57</v>
      </c>
      <c r="C45" s="51"/>
      <c r="D45" s="52"/>
      <c r="E45" s="53"/>
      <c r="F45" s="84" t="s">
        <v>35</v>
      </c>
      <c r="G45" s="378">
        <v>1</v>
      </c>
      <c r="H45" s="283">
        <f>H46+H47</f>
        <v>53700</v>
      </c>
      <c r="I45" s="309">
        <f>G45*H45</f>
        <v>53700</v>
      </c>
      <c r="J45" s="815" t="s">
        <v>175</v>
      </c>
    </row>
    <row r="46" spans="1:10" s="816" customFormat="1" ht="23" customHeight="1">
      <c r="A46" s="54" t="s">
        <v>174</v>
      </c>
      <c r="B46" s="55" t="s">
        <v>59</v>
      </c>
      <c r="C46" s="61">
        <v>145</v>
      </c>
      <c r="D46" s="57">
        <v>700</v>
      </c>
      <c r="E46" s="58">
        <v>700</v>
      </c>
      <c r="F46" s="59" t="s">
        <v>38</v>
      </c>
      <c r="G46" s="55">
        <v>1</v>
      </c>
      <c r="H46" s="279">
        <v>21700</v>
      </c>
      <c r="I46" s="124"/>
      <c r="J46" s="817"/>
    </row>
    <row r="47" spans="1:10" s="816" customFormat="1" ht="23" customHeight="1">
      <c r="A47" s="54" t="s">
        <v>176</v>
      </c>
      <c r="B47" s="60" t="s">
        <v>60</v>
      </c>
      <c r="C47" s="61">
        <v>30</v>
      </c>
      <c r="D47" s="150" t="s">
        <v>61</v>
      </c>
      <c r="E47" s="58">
        <v>2385</v>
      </c>
      <c r="F47" s="59" t="s">
        <v>62</v>
      </c>
      <c r="G47" s="55">
        <v>1</v>
      </c>
      <c r="H47" s="279">
        <v>32000</v>
      </c>
      <c r="I47" s="88"/>
      <c r="J47" s="817"/>
    </row>
    <row r="48" spans="1:10" ht="23" customHeight="1">
      <c r="A48" s="221" t="s">
        <v>179</v>
      </c>
      <c r="B48" s="50" t="s">
        <v>180</v>
      </c>
      <c r="C48" s="51"/>
      <c r="D48" s="52"/>
      <c r="E48" s="53"/>
      <c r="F48" s="84" t="s">
        <v>36</v>
      </c>
      <c r="G48" s="378">
        <v>1</v>
      </c>
      <c r="H48" s="283">
        <f>H49+H50+H51*2</f>
        <v>28100</v>
      </c>
      <c r="I48" s="309">
        <f>G48*H48</f>
        <v>28100</v>
      </c>
      <c r="J48" s="126" t="s">
        <v>177</v>
      </c>
    </row>
    <row r="49" spans="1:10" ht="23" customHeight="1">
      <c r="A49" s="54" t="s">
        <v>58</v>
      </c>
      <c r="B49" s="55" t="s">
        <v>181</v>
      </c>
      <c r="C49" s="61">
        <v>86</v>
      </c>
      <c r="D49" s="57">
        <v>777</v>
      </c>
      <c r="E49" s="58">
        <v>2400</v>
      </c>
      <c r="F49" s="59" t="s">
        <v>38</v>
      </c>
      <c r="G49" s="55">
        <v>1</v>
      </c>
      <c r="H49" s="279">
        <v>11000</v>
      </c>
      <c r="I49" s="124"/>
      <c r="J49" s="127" t="s">
        <v>178</v>
      </c>
    </row>
    <row r="50" spans="1:10" ht="23" customHeight="1">
      <c r="A50" s="54"/>
      <c r="B50" s="60" t="s">
        <v>182</v>
      </c>
      <c r="C50" s="61">
        <v>27</v>
      </c>
      <c r="D50" s="150" t="s">
        <v>362</v>
      </c>
      <c r="E50" s="58">
        <v>2385</v>
      </c>
      <c r="F50" s="59" t="s">
        <v>184</v>
      </c>
      <c r="G50" s="55">
        <v>1</v>
      </c>
      <c r="H50" s="279">
        <v>16000</v>
      </c>
      <c r="I50" s="88"/>
      <c r="J50" s="127"/>
    </row>
    <row r="51" spans="1:10" ht="23" customHeight="1">
      <c r="A51" s="44" t="s">
        <v>63</v>
      </c>
      <c r="B51" s="83" t="s">
        <v>185</v>
      </c>
      <c r="C51" s="65"/>
      <c r="D51" s="66"/>
      <c r="E51" s="67"/>
      <c r="F51" s="85" t="s">
        <v>44</v>
      </c>
      <c r="G51" s="379">
        <v>2</v>
      </c>
      <c r="H51" s="304">
        <v>550</v>
      </c>
      <c r="I51" s="125"/>
      <c r="J51" s="128"/>
    </row>
    <row r="52" spans="1:10" ht="23" customHeight="1">
      <c r="A52" s="221" t="s">
        <v>179</v>
      </c>
      <c r="B52" s="50" t="s">
        <v>180</v>
      </c>
      <c r="C52" s="51"/>
      <c r="D52" s="52"/>
      <c r="E52" s="53"/>
      <c r="F52" s="84" t="s">
        <v>36</v>
      </c>
      <c r="G52" s="378">
        <v>2</v>
      </c>
      <c r="H52" s="283">
        <f>H53+H54+H55*2</f>
        <v>33100</v>
      </c>
      <c r="I52" s="309">
        <f>G52*H52</f>
        <v>66200</v>
      </c>
      <c r="J52" s="126" t="s">
        <v>177</v>
      </c>
    </row>
    <row r="53" spans="1:10" ht="23" customHeight="1">
      <c r="A53" s="54" t="s">
        <v>186</v>
      </c>
      <c r="B53" s="55" t="s">
        <v>181</v>
      </c>
      <c r="C53" s="61">
        <v>86</v>
      </c>
      <c r="D53" s="57">
        <v>777</v>
      </c>
      <c r="E53" s="58">
        <v>2200</v>
      </c>
      <c r="F53" s="59" t="s">
        <v>38</v>
      </c>
      <c r="G53" s="55">
        <v>1</v>
      </c>
      <c r="H53" s="814">
        <f>11000+2000</f>
        <v>13000</v>
      </c>
      <c r="I53" s="124"/>
      <c r="J53" s="127" t="s">
        <v>188</v>
      </c>
    </row>
    <row r="54" spans="1:10" ht="23" customHeight="1">
      <c r="A54" s="54" t="s">
        <v>187</v>
      </c>
      <c r="B54" s="60" t="s">
        <v>182</v>
      </c>
      <c r="C54" s="61">
        <v>27</v>
      </c>
      <c r="D54" s="150" t="s">
        <v>183</v>
      </c>
      <c r="E54" s="58">
        <v>2185</v>
      </c>
      <c r="F54" s="59" t="s">
        <v>184</v>
      </c>
      <c r="G54" s="55">
        <v>1</v>
      </c>
      <c r="H54" s="279">
        <v>19000</v>
      </c>
      <c r="I54" s="88"/>
      <c r="J54" s="127" t="s">
        <v>189</v>
      </c>
    </row>
    <row r="55" spans="1:10" ht="23" customHeight="1">
      <c r="A55" s="44" t="s">
        <v>63</v>
      </c>
      <c r="B55" s="83" t="s">
        <v>185</v>
      </c>
      <c r="C55" s="65"/>
      <c r="D55" s="66"/>
      <c r="E55" s="67"/>
      <c r="F55" s="85" t="s">
        <v>44</v>
      </c>
      <c r="G55" s="379">
        <v>2</v>
      </c>
      <c r="H55" s="304">
        <v>550</v>
      </c>
      <c r="I55" s="125"/>
      <c r="J55" s="128" t="s">
        <v>190</v>
      </c>
    </row>
    <row r="56" spans="1:10" ht="23" customHeight="1">
      <c r="A56" s="165" t="s">
        <v>85</v>
      </c>
      <c r="B56" s="166"/>
      <c r="C56" s="491"/>
      <c r="D56" s="492"/>
      <c r="E56" s="493"/>
      <c r="F56" s="494" t="s">
        <v>86</v>
      </c>
      <c r="G56" s="382">
        <v>1</v>
      </c>
      <c r="H56" s="318"/>
      <c r="I56" s="171"/>
      <c r="J56" s="172"/>
    </row>
    <row r="57" spans="1:10" ht="23" customHeight="1">
      <c r="A57" s="160"/>
      <c r="B57" s="161"/>
      <c r="C57" s="119"/>
      <c r="D57" s="120"/>
      <c r="E57" s="121"/>
      <c r="F57" s="175"/>
      <c r="G57" s="162"/>
      <c r="H57" s="189" t="s">
        <v>88</v>
      </c>
      <c r="I57" s="320">
        <f>SUM(I13:I56)</f>
        <v>458050</v>
      </c>
      <c r="J57" s="164"/>
    </row>
    <row r="58" spans="1:10" ht="23" customHeight="1">
      <c r="A58" s="160"/>
      <c r="B58" s="161"/>
      <c r="C58" s="119"/>
      <c r="D58" s="120"/>
      <c r="E58" s="121"/>
      <c r="F58" s="175"/>
      <c r="G58" s="162"/>
      <c r="H58" s="189"/>
      <c r="I58" s="163"/>
      <c r="J58" s="164"/>
    </row>
    <row r="59" spans="1:10" ht="23" customHeight="1" thickBot="1">
      <c r="A59" s="180"/>
      <c r="B59" s="181"/>
      <c r="C59" s="182"/>
      <c r="D59" s="183"/>
      <c r="E59" s="184"/>
      <c r="F59" s="185"/>
      <c r="G59" s="186"/>
      <c r="H59" s="226"/>
      <c r="I59" s="187"/>
      <c r="J59" s="130"/>
    </row>
    <row r="60" spans="1:10" ht="25" customHeight="1">
      <c r="A60" s="222"/>
      <c r="B60" s="80"/>
      <c r="C60" s="80"/>
      <c r="D60" s="80"/>
      <c r="E60" s="80"/>
      <c r="F60" s="223"/>
      <c r="G60" s="80"/>
      <c r="H60" s="224"/>
      <c r="I60" s="225"/>
      <c r="J60" s="7"/>
    </row>
    <row r="61" spans="1:10" ht="30" customHeight="1" thickBot="1">
      <c r="A61" s="4"/>
      <c r="B61" s="6"/>
      <c r="C61" s="6"/>
      <c r="D61" s="6"/>
      <c r="E61" s="6"/>
      <c r="F61" s="5"/>
      <c r="G61" s="5"/>
      <c r="H61" s="5"/>
      <c r="I61" s="5"/>
      <c r="J61" s="311" t="s">
        <v>236</v>
      </c>
    </row>
    <row r="62" spans="1:10" ht="25" customHeight="1">
      <c r="A62" s="839"/>
      <c r="B62" s="840"/>
      <c r="C62" s="841" t="s">
        <v>2</v>
      </c>
      <c r="D62" s="842"/>
      <c r="E62" s="840"/>
      <c r="F62" s="843" t="s">
        <v>3</v>
      </c>
      <c r="G62" s="177" t="s">
        <v>72</v>
      </c>
      <c r="H62" s="841" t="s">
        <v>4</v>
      </c>
      <c r="I62" s="842"/>
      <c r="J62" s="192" t="s">
        <v>106</v>
      </c>
    </row>
    <row r="63" spans="1:10" ht="25" customHeight="1">
      <c r="A63" s="93" t="s">
        <v>5</v>
      </c>
      <c r="B63" s="97" t="s">
        <v>6</v>
      </c>
      <c r="C63" s="95" t="s">
        <v>7</v>
      </c>
      <c r="D63" s="96" t="s">
        <v>8</v>
      </c>
      <c r="E63" s="96" t="s">
        <v>9</v>
      </c>
      <c r="F63" s="825"/>
      <c r="G63" s="97" t="s">
        <v>10</v>
      </c>
      <c r="H63" s="97" t="s">
        <v>11</v>
      </c>
      <c r="I63" s="98" t="s">
        <v>12</v>
      </c>
      <c r="J63" s="91"/>
    </row>
    <row r="64" spans="1:10" ht="25" customHeight="1">
      <c r="A64" s="724" t="s">
        <v>89</v>
      </c>
      <c r="B64" s="285"/>
      <c r="C64" s="31"/>
      <c r="D64" s="32"/>
      <c r="E64" s="33"/>
      <c r="F64" s="307"/>
      <c r="G64" s="157"/>
      <c r="H64" s="349"/>
      <c r="I64" s="323"/>
      <c r="J64" s="350"/>
    </row>
    <row r="65" spans="1:10" ht="25" customHeight="1">
      <c r="A65" s="725" t="s">
        <v>90</v>
      </c>
      <c r="B65" s="213"/>
      <c r="C65" s="119">
        <v>15</v>
      </c>
      <c r="D65" s="486">
        <v>120</v>
      </c>
      <c r="E65" s="487">
        <v>1820</v>
      </c>
      <c r="F65" s="62" t="s">
        <v>91</v>
      </c>
      <c r="G65" s="55">
        <v>82</v>
      </c>
      <c r="H65" s="374">
        <v>9200</v>
      </c>
      <c r="I65" s="319">
        <f>G65*H65</f>
        <v>754400</v>
      </c>
      <c r="J65" s="721" t="s">
        <v>280</v>
      </c>
    </row>
    <row r="66" spans="1:10" ht="25" customHeight="1">
      <c r="A66" s="355" t="s">
        <v>92</v>
      </c>
      <c r="B66" s="731" t="s">
        <v>92</v>
      </c>
      <c r="C66" s="119"/>
      <c r="D66" s="486"/>
      <c r="E66" s="487"/>
      <c r="F66" s="488" t="s">
        <v>91</v>
      </c>
      <c r="G66" s="356">
        <v>82</v>
      </c>
      <c r="H66" s="374"/>
      <c r="I66" s="319">
        <f t="shared" ref="I66:I76" si="1">G66*H66</f>
        <v>0</v>
      </c>
      <c r="J66" s="721" t="s">
        <v>281</v>
      </c>
    </row>
    <row r="67" spans="1:10" ht="25" customHeight="1">
      <c r="A67" s="355" t="s">
        <v>98</v>
      </c>
      <c r="B67" s="213"/>
      <c r="C67" s="119">
        <v>60</v>
      </c>
      <c r="D67" s="486">
        <v>45</v>
      </c>
      <c r="E67" s="487">
        <v>2100</v>
      </c>
      <c r="F67" s="488" t="s">
        <v>96</v>
      </c>
      <c r="G67" s="356">
        <v>2</v>
      </c>
      <c r="H67" s="374">
        <v>8500</v>
      </c>
      <c r="I67" s="319">
        <f t="shared" si="1"/>
        <v>17000</v>
      </c>
      <c r="J67" s="164"/>
    </row>
    <row r="68" spans="1:10" ht="25" customHeight="1">
      <c r="A68" s="355" t="s">
        <v>103</v>
      </c>
      <c r="B68" s="213"/>
      <c r="C68" s="119">
        <v>20</v>
      </c>
      <c r="D68" s="486">
        <v>74</v>
      </c>
      <c r="E68" s="487">
        <v>2700</v>
      </c>
      <c r="F68" s="488" t="s">
        <v>96</v>
      </c>
      <c r="G68" s="356">
        <v>1</v>
      </c>
      <c r="H68" s="374">
        <v>10000</v>
      </c>
      <c r="I68" s="319">
        <f t="shared" si="1"/>
        <v>10000</v>
      </c>
      <c r="J68" s="164"/>
    </row>
    <row r="69" spans="1:10" ht="25" customHeight="1">
      <c r="A69" s="355" t="s">
        <v>103</v>
      </c>
      <c r="B69" s="213"/>
      <c r="C69" s="119">
        <v>20</v>
      </c>
      <c r="D69" s="486">
        <v>74</v>
      </c>
      <c r="E69" s="487">
        <v>3600</v>
      </c>
      <c r="F69" s="488" t="s">
        <v>96</v>
      </c>
      <c r="G69" s="356">
        <v>1</v>
      </c>
      <c r="H69" s="374">
        <v>14000</v>
      </c>
      <c r="I69" s="319">
        <f t="shared" si="1"/>
        <v>14000</v>
      </c>
      <c r="J69" s="164"/>
    </row>
    <row r="70" spans="1:10" ht="25" customHeight="1">
      <c r="A70" s="355"/>
      <c r="B70" s="731" t="s">
        <v>104</v>
      </c>
      <c r="C70" s="119"/>
      <c r="D70" s="486"/>
      <c r="E70" s="487"/>
      <c r="F70" s="488" t="s">
        <v>86</v>
      </c>
      <c r="G70" s="356">
        <v>1</v>
      </c>
      <c r="H70" s="374"/>
      <c r="I70" s="319">
        <f t="shared" si="1"/>
        <v>0</v>
      </c>
      <c r="J70" s="164"/>
    </row>
    <row r="71" spans="1:10" ht="25" customHeight="1">
      <c r="A71" s="355" t="s">
        <v>93</v>
      </c>
      <c r="B71" s="356" t="s">
        <v>94</v>
      </c>
      <c r="C71" s="119"/>
      <c r="D71" s="486">
        <v>920</v>
      </c>
      <c r="E71" s="489" t="s">
        <v>95</v>
      </c>
      <c r="F71" s="488" t="s">
        <v>96</v>
      </c>
      <c r="G71" s="356">
        <v>14</v>
      </c>
      <c r="H71" s="374">
        <v>11000</v>
      </c>
      <c r="I71" s="319">
        <f t="shared" si="1"/>
        <v>154000</v>
      </c>
      <c r="J71" s="164"/>
    </row>
    <row r="72" spans="1:10" ht="25" customHeight="1">
      <c r="A72" s="726"/>
      <c r="B72" s="356" t="s">
        <v>102</v>
      </c>
      <c r="C72" s="119"/>
      <c r="D72" s="486"/>
      <c r="E72" s="487"/>
      <c r="F72" s="488" t="s">
        <v>96</v>
      </c>
      <c r="G72" s="356">
        <v>14</v>
      </c>
      <c r="H72" s="374">
        <v>1000</v>
      </c>
      <c r="I72" s="319">
        <f t="shared" si="1"/>
        <v>14000</v>
      </c>
      <c r="J72" s="164"/>
    </row>
    <row r="73" spans="1:10" ht="25" customHeight="1">
      <c r="A73" s="54"/>
      <c r="B73" s="55" t="s">
        <v>97</v>
      </c>
      <c r="C73" s="40"/>
      <c r="D73" s="57"/>
      <c r="E73" s="58"/>
      <c r="F73" s="62" t="s">
        <v>96</v>
      </c>
      <c r="G73" s="55">
        <v>1</v>
      </c>
      <c r="H73" s="383">
        <v>1500</v>
      </c>
      <c r="I73" s="336">
        <f t="shared" si="1"/>
        <v>1500</v>
      </c>
      <c r="J73" s="87"/>
    </row>
    <row r="74" spans="1:10" ht="25" customHeight="1">
      <c r="A74" s="54"/>
      <c r="B74" s="55"/>
      <c r="C74" s="40"/>
      <c r="D74" s="36"/>
      <c r="E74" s="37"/>
      <c r="F74" s="41"/>
      <c r="G74" s="8"/>
      <c r="H74" s="335"/>
      <c r="I74" s="336"/>
      <c r="J74" s="87"/>
    </row>
    <row r="75" spans="1:10" ht="25" customHeight="1">
      <c r="A75" s="727" t="s">
        <v>288</v>
      </c>
      <c r="B75" s="8" t="s">
        <v>286</v>
      </c>
      <c r="C75" s="40"/>
      <c r="D75" s="57">
        <v>484</v>
      </c>
      <c r="E75" s="58">
        <v>3000</v>
      </c>
      <c r="F75" s="41" t="s">
        <v>289</v>
      </c>
      <c r="G75" s="8">
        <v>3</v>
      </c>
      <c r="H75" s="723">
        <v>48000</v>
      </c>
      <c r="I75" s="336">
        <f t="shared" si="1"/>
        <v>144000</v>
      </c>
      <c r="J75" s="87"/>
    </row>
    <row r="76" spans="1:10" ht="25" customHeight="1">
      <c r="A76" s="728"/>
      <c r="B76" s="8" t="s">
        <v>287</v>
      </c>
      <c r="C76" s="40"/>
      <c r="D76" s="57">
        <v>121</v>
      </c>
      <c r="E76" s="58">
        <v>3000</v>
      </c>
      <c r="F76" s="41" t="s">
        <v>289</v>
      </c>
      <c r="G76" s="8">
        <v>2</v>
      </c>
      <c r="H76" s="723">
        <v>19500</v>
      </c>
      <c r="I76" s="336">
        <f t="shared" si="1"/>
        <v>39000</v>
      </c>
      <c r="J76" s="87"/>
    </row>
    <row r="77" spans="1:10" ht="25" customHeight="1">
      <c r="A77" s="54"/>
      <c r="B77" s="356" t="s">
        <v>102</v>
      </c>
      <c r="C77" s="40"/>
      <c r="D77" s="36"/>
      <c r="E77" s="37"/>
      <c r="F77" s="488" t="s">
        <v>86</v>
      </c>
      <c r="G77" s="356">
        <v>1</v>
      </c>
      <c r="H77" s="374"/>
      <c r="I77" s="319">
        <f t="shared" ref="I77" si="2">G77*H77</f>
        <v>0</v>
      </c>
      <c r="J77" s="87"/>
    </row>
    <row r="78" spans="1:10" ht="25" customHeight="1">
      <c r="A78" s="54"/>
      <c r="B78" s="8"/>
      <c r="C78" s="40"/>
      <c r="D78" s="36"/>
      <c r="E78" s="37"/>
      <c r="F78" s="41"/>
      <c r="G78" s="8"/>
      <c r="H78" s="210"/>
      <c r="I78" s="154"/>
      <c r="J78" s="87"/>
    </row>
    <row r="79" spans="1:10" ht="25" customHeight="1">
      <c r="A79" s="54"/>
      <c r="B79" s="8"/>
      <c r="C79" s="40"/>
      <c r="D79" s="36"/>
      <c r="E79" s="37"/>
      <c r="F79" s="41"/>
      <c r="G79" s="8"/>
      <c r="H79" s="210"/>
      <c r="I79" s="154"/>
      <c r="J79" s="87"/>
    </row>
    <row r="80" spans="1:10" ht="25" customHeight="1">
      <c r="A80" s="202"/>
      <c r="B80" s="9"/>
      <c r="C80" s="45"/>
      <c r="D80" s="46"/>
      <c r="E80" s="47"/>
      <c r="F80" s="48"/>
      <c r="G80" s="9"/>
      <c r="H80" s="337"/>
      <c r="I80" s="155"/>
      <c r="J80" s="338"/>
    </row>
    <row r="81" spans="1:10" ht="25" customHeight="1">
      <c r="A81" s="354"/>
      <c r="B81" s="285"/>
      <c r="C81" s="31"/>
      <c r="D81" s="32"/>
      <c r="E81" s="33"/>
      <c r="F81" s="307"/>
      <c r="G81" s="285"/>
      <c r="H81" s="322" t="s">
        <v>105</v>
      </c>
      <c r="I81" s="325">
        <f>SUM(I65:I80)</f>
        <v>1147900</v>
      </c>
      <c r="J81" s="324"/>
    </row>
    <row r="82" spans="1:10" ht="25" customHeight="1" thickBot="1">
      <c r="A82" s="729"/>
      <c r="B82" s="133"/>
      <c r="C82" s="132"/>
      <c r="D82" s="78"/>
      <c r="E82" s="79"/>
      <c r="F82" s="190"/>
      <c r="G82" s="133"/>
      <c r="H82" s="209"/>
      <c r="I82" s="156"/>
      <c r="J82" s="86"/>
    </row>
    <row r="83" spans="1:10" ht="25" customHeight="1" thickTop="1">
      <c r="A83" s="730"/>
      <c r="B83" s="331"/>
      <c r="C83" s="327"/>
      <c r="D83" s="328"/>
      <c r="E83" s="329"/>
      <c r="F83" s="330"/>
      <c r="G83" s="331"/>
      <c r="H83" s="332" t="s">
        <v>239</v>
      </c>
      <c r="I83" s="333">
        <f>I57+I81</f>
        <v>1605950</v>
      </c>
      <c r="J83" s="334"/>
    </row>
    <row r="84" spans="1:10" ht="25" customHeight="1">
      <c r="A84" s="54"/>
      <c r="B84" s="8"/>
      <c r="C84" s="40"/>
      <c r="D84" s="36"/>
      <c r="E84" s="37"/>
      <c r="F84" s="41"/>
      <c r="G84" s="8"/>
      <c r="H84" s="210"/>
      <c r="I84" s="154"/>
      <c r="J84" s="87"/>
    </row>
    <row r="85" spans="1:10" ht="25" customHeight="1">
      <c r="A85" s="54"/>
      <c r="B85" s="8"/>
      <c r="C85" s="40"/>
      <c r="D85" s="36"/>
      <c r="E85" s="37"/>
      <c r="F85" s="41"/>
      <c r="G85" s="8"/>
      <c r="H85" s="210"/>
      <c r="I85" s="154"/>
      <c r="J85" s="87"/>
    </row>
    <row r="86" spans="1:10" ht="25" customHeight="1">
      <c r="A86" s="42"/>
      <c r="B86" s="43"/>
      <c r="C86" s="40"/>
      <c r="D86" s="36"/>
      <c r="E86" s="37"/>
      <c r="F86" s="41"/>
      <c r="G86" s="8"/>
      <c r="H86" s="210"/>
      <c r="I86" s="154"/>
      <c r="J86" s="87"/>
    </row>
    <row r="87" spans="1:10" ht="25" customHeight="1">
      <c r="A87" s="42"/>
      <c r="B87" s="43"/>
      <c r="C87" s="40"/>
      <c r="D87" s="36"/>
      <c r="E87" s="37"/>
      <c r="F87" s="41"/>
      <c r="G87" s="8"/>
      <c r="H87" s="210"/>
      <c r="I87" s="154"/>
      <c r="J87" s="87"/>
    </row>
    <row r="88" spans="1:10" ht="25" customHeight="1">
      <c r="A88" s="42"/>
      <c r="B88" s="43"/>
      <c r="C88" s="40"/>
      <c r="D88" s="36"/>
      <c r="E88" s="37"/>
      <c r="F88" s="41"/>
      <c r="G88" s="8"/>
      <c r="H88" s="210"/>
      <c r="I88" s="154"/>
      <c r="J88" s="87"/>
    </row>
    <row r="89" spans="1:10" ht="25" customHeight="1">
      <c r="A89" s="42"/>
      <c r="B89" s="43"/>
      <c r="C89" s="40"/>
      <c r="D89" s="36"/>
      <c r="E89" s="37"/>
      <c r="F89" s="41"/>
      <c r="G89" s="8"/>
      <c r="H89" s="210"/>
      <c r="I89" s="154"/>
      <c r="J89" s="87"/>
    </row>
    <row r="90" spans="1:10" ht="25" customHeight="1">
      <c r="A90" s="42"/>
      <c r="B90" s="43"/>
      <c r="C90" s="40"/>
      <c r="D90" s="36"/>
      <c r="E90" s="37"/>
      <c r="F90" s="41"/>
      <c r="G90" s="8"/>
      <c r="H90" s="210"/>
      <c r="I90" s="154"/>
      <c r="J90" s="87"/>
    </row>
    <row r="91" spans="1:10" ht="25" customHeight="1">
      <c r="A91" s="42"/>
      <c r="B91" s="43"/>
      <c r="C91" s="40"/>
      <c r="D91" s="36"/>
      <c r="E91" s="37"/>
      <c r="F91" s="41"/>
      <c r="G91" s="8"/>
      <c r="H91" s="210"/>
      <c r="I91" s="154"/>
      <c r="J91" s="87"/>
    </row>
    <row r="92" spans="1:10" ht="25" customHeight="1">
      <c r="A92" s="42"/>
      <c r="B92" s="43"/>
      <c r="C92" s="40"/>
      <c r="D92" s="36"/>
      <c r="E92" s="37"/>
      <c r="F92" s="41"/>
      <c r="G92" s="8"/>
      <c r="H92" s="210"/>
      <c r="I92" s="154"/>
      <c r="J92" s="87"/>
    </row>
    <row r="93" spans="1:10" ht="25" customHeight="1">
      <c r="A93" s="42"/>
      <c r="B93" s="43"/>
      <c r="C93" s="40"/>
      <c r="D93" s="36"/>
      <c r="E93" s="37"/>
      <c r="F93" s="41"/>
      <c r="G93" s="8"/>
      <c r="H93" s="210"/>
      <c r="I93" s="154"/>
      <c r="J93" s="87"/>
    </row>
    <row r="94" spans="1:10" ht="25" customHeight="1">
      <c r="A94" s="42"/>
      <c r="B94" s="43"/>
      <c r="C94" s="40"/>
      <c r="D94" s="36"/>
      <c r="E94" s="37"/>
      <c r="F94" s="41"/>
      <c r="G94" s="8"/>
      <c r="H94" s="210"/>
      <c r="I94" s="154"/>
      <c r="J94" s="87"/>
    </row>
    <row r="95" spans="1:10" ht="25" customHeight="1">
      <c r="A95" s="42"/>
      <c r="B95" s="43"/>
      <c r="C95" s="40"/>
      <c r="D95" s="36"/>
      <c r="E95" s="37"/>
      <c r="F95" s="41"/>
      <c r="G95" s="8"/>
      <c r="H95" s="210"/>
      <c r="I95" s="154"/>
      <c r="J95" s="87"/>
    </row>
    <row r="96" spans="1:10" ht="25" customHeight="1">
      <c r="A96" s="42"/>
      <c r="B96" s="43"/>
      <c r="C96" s="40"/>
      <c r="D96" s="36"/>
      <c r="E96" s="37"/>
      <c r="F96" s="41"/>
      <c r="G96" s="8"/>
      <c r="H96" s="210"/>
      <c r="I96" s="154"/>
      <c r="J96" s="87"/>
    </row>
    <row r="97" spans="1:10" ht="25" customHeight="1">
      <c r="A97" s="42"/>
      <c r="B97" s="43"/>
      <c r="C97" s="40"/>
      <c r="D97" s="36"/>
      <c r="E97" s="37"/>
      <c r="F97" s="41"/>
      <c r="G97" s="8"/>
      <c r="H97" s="210"/>
      <c r="I97" s="154"/>
      <c r="J97" s="87"/>
    </row>
    <row r="98" spans="1:10" ht="25" customHeight="1">
      <c r="A98" s="42"/>
      <c r="B98" s="43"/>
      <c r="C98" s="40"/>
      <c r="D98" s="36"/>
      <c r="E98" s="37"/>
      <c r="F98" s="41"/>
      <c r="G98" s="8"/>
      <c r="H98" s="210"/>
      <c r="I98" s="154"/>
      <c r="J98" s="87"/>
    </row>
    <row r="99" spans="1:10" ht="25" customHeight="1">
      <c r="A99" s="42"/>
      <c r="B99" s="43"/>
      <c r="C99" s="40"/>
      <c r="D99" s="36"/>
      <c r="E99" s="37"/>
      <c r="F99" s="41"/>
      <c r="G99" s="8"/>
      <c r="H99" s="210"/>
      <c r="I99" s="154"/>
      <c r="J99" s="87"/>
    </row>
    <row r="100" spans="1:10" ht="25" customHeight="1">
      <c r="A100" s="42"/>
      <c r="B100" s="43"/>
      <c r="C100" s="40"/>
      <c r="D100" s="36"/>
      <c r="E100" s="37"/>
      <c r="F100" s="41"/>
      <c r="G100" s="8"/>
      <c r="H100" s="210"/>
      <c r="I100" s="154"/>
      <c r="J100" s="87"/>
    </row>
    <row r="101" spans="1:10" ht="25" customHeight="1">
      <c r="A101" s="42"/>
      <c r="B101" s="43"/>
      <c r="C101" s="40"/>
      <c r="D101" s="36"/>
      <c r="E101" s="37"/>
      <c r="F101" s="41"/>
      <c r="G101" s="8"/>
      <c r="H101" s="210"/>
      <c r="I101" s="154"/>
      <c r="J101" s="87"/>
    </row>
    <row r="102" spans="1:10" ht="25" customHeight="1">
      <c r="A102" s="42"/>
      <c r="B102" s="43"/>
      <c r="C102" s="40"/>
      <c r="D102" s="36"/>
      <c r="E102" s="37"/>
      <c r="F102" s="41"/>
      <c r="G102" s="8"/>
      <c r="H102" s="210"/>
      <c r="I102" s="154"/>
      <c r="J102" s="87"/>
    </row>
    <row r="103" spans="1:10" ht="25" customHeight="1">
      <c r="A103" s="42"/>
      <c r="B103" s="43"/>
      <c r="C103" s="40"/>
      <c r="D103" s="36"/>
      <c r="E103" s="37"/>
      <c r="F103" s="41"/>
      <c r="G103" s="8"/>
      <c r="H103" s="210"/>
      <c r="I103" s="154"/>
      <c r="J103" s="87"/>
    </row>
    <row r="104" spans="1:10" ht="25" customHeight="1">
      <c r="A104" s="42"/>
      <c r="B104" s="43"/>
      <c r="C104" s="40"/>
      <c r="D104" s="36"/>
      <c r="E104" s="37"/>
      <c r="F104" s="41"/>
      <c r="G104" s="8"/>
      <c r="H104" s="210"/>
      <c r="I104" s="154"/>
      <c r="J104" s="87"/>
    </row>
    <row r="105" spans="1:10" ht="25" customHeight="1">
      <c r="A105" s="42"/>
      <c r="B105" s="43"/>
      <c r="C105" s="40"/>
      <c r="D105" s="36"/>
      <c r="E105" s="37"/>
      <c r="F105" s="41"/>
      <c r="G105" s="8"/>
      <c r="H105" s="210"/>
      <c r="I105" s="154"/>
      <c r="J105" s="87"/>
    </row>
    <row r="106" spans="1:10" ht="25" customHeight="1">
      <c r="A106" s="42"/>
      <c r="B106" s="43"/>
      <c r="C106" s="40"/>
      <c r="D106" s="36"/>
      <c r="E106" s="37"/>
      <c r="F106" s="41"/>
      <c r="G106" s="8"/>
      <c r="H106" s="210"/>
      <c r="I106" s="154"/>
      <c r="J106" s="87"/>
    </row>
    <row r="107" spans="1:10" ht="25" customHeight="1">
      <c r="A107" s="42"/>
      <c r="B107" s="43"/>
      <c r="C107" s="40"/>
      <c r="D107" s="36"/>
      <c r="E107" s="37"/>
      <c r="F107" s="41"/>
      <c r="G107" s="8"/>
      <c r="H107" s="210"/>
      <c r="I107" s="154"/>
      <c r="J107" s="87"/>
    </row>
    <row r="108" spans="1:10" ht="25" customHeight="1">
      <c r="A108" s="42"/>
      <c r="B108" s="43"/>
      <c r="C108" s="40"/>
      <c r="D108" s="36"/>
      <c r="E108" s="37"/>
      <c r="F108" s="41"/>
      <c r="G108" s="8"/>
      <c r="H108" s="210"/>
      <c r="I108" s="154"/>
      <c r="J108" s="87"/>
    </row>
    <row r="109" spans="1:10" ht="25" customHeight="1">
      <c r="A109" s="42"/>
      <c r="B109" s="43"/>
      <c r="C109" s="40"/>
      <c r="D109" s="36"/>
      <c r="E109" s="37"/>
      <c r="F109" s="41"/>
      <c r="G109" s="8"/>
      <c r="H109" s="210"/>
      <c r="I109" s="154"/>
      <c r="J109" s="87"/>
    </row>
    <row r="110" spans="1:10" ht="25" customHeight="1">
      <c r="A110" s="42"/>
      <c r="B110" s="43"/>
      <c r="C110" s="40"/>
      <c r="D110" s="36"/>
      <c r="E110" s="37"/>
      <c r="F110" s="41"/>
      <c r="G110" s="8"/>
      <c r="H110" s="210"/>
      <c r="I110" s="154"/>
      <c r="J110" s="87"/>
    </row>
    <row r="111" spans="1:10" ht="25" customHeight="1">
      <c r="A111" s="42"/>
      <c r="B111" s="43"/>
      <c r="C111" s="40"/>
      <c r="D111" s="36"/>
      <c r="E111" s="37"/>
      <c r="F111" s="41"/>
      <c r="G111" s="8"/>
      <c r="H111" s="210"/>
      <c r="I111" s="154"/>
      <c r="J111" s="87"/>
    </row>
    <row r="112" spans="1:10" ht="25" customHeight="1">
      <c r="A112" s="42"/>
      <c r="B112" s="43"/>
      <c r="C112" s="40"/>
      <c r="D112" s="36"/>
      <c r="E112" s="37"/>
      <c r="F112" s="41"/>
      <c r="G112" s="8"/>
      <c r="H112" s="210"/>
      <c r="I112" s="154"/>
      <c r="J112" s="87"/>
    </row>
    <row r="113" spans="1:10" ht="25" customHeight="1">
      <c r="A113" s="42"/>
      <c r="B113" s="43"/>
      <c r="C113" s="40"/>
      <c r="D113" s="36"/>
      <c r="E113" s="37"/>
      <c r="F113" s="41"/>
      <c r="G113" s="8"/>
      <c r="H113" s="210"/>
      <c r="I113" s="154"/>
      <c r="J113" s="87"/>
    </row>
    <row r="114" spans="1:10" ht="25" customHeight="1">
      <c r="A114" s="42"/>
      <c r="B114" s="43"/>
      <c r="C114" s="40"/>
      <c r="D114" s="36"/>
      <c r="E114" s="37"/>
      <c r="F114" s="41"/>
      <c r="G114" s="8"/>
      <c r="H114" s="210"/>
      <c r="I114" s="154"/>
      <c r="J114" s="87"/>
    </row>
    <row r="115" spans="1:10" ht="25" customHeight="1">
      <c r="A115" s="42"/>
      <c r="B115" s="43"/>
      <c r="C115" s="40"/>
      <c r="D115" s="36"/>
      <c r="E115" s="37"/>
      <c r="F115" s="41"/>
      <c r="G115" s="8"/>
      <c r="H115" s="210"/>
      <c r="I115" s="154"/>
      <c r="J115" s="87"/>
    </row>
    <row r="116" spans="1:10" ht="25" customHeight="1" thickBot="1">
      <c r="A116" s="71"/>
      <c r="B116" s="72"/>
      <c r="C116" s="73"/>
      <c r="D116" s="74"/>
      <c r="E116" s="75"/>
      <c r="F116" s="76"/>
      <c r="G116" s="339"/>
      <c r="H116" s="340"/>
      <c r="I116" s="211"/>
      <c r="J116" s="159"/>
    </row>
  </sheetData>
  <mergeCells count="17">
    <mergeCell ref="A62:B62"/>
    <mergeCell ref="C62:E62"/>
    <mergeCell ref="F62:F63"/>
    <mergeCell ref="H62:I62"/>
    <mergeCell ref="H11:I11"/>
    <mergeCell ref="C11:E11"/>
    <mergeCell ref="F11:F12"/>
    <mergeCell ref="B2:J2"/>
    <mergeCell ref="I4:J4"/>
    <mergeCell ref="E5:J5"/>
    <mergeCell ref="E6:J6"/>
    <mergeCell ref="C5:D5"/>
    <mergeCell ref="C6:D6"/>
    <mergeCell ref="C3:E3"/>
    <mergeCell ref="F3:H3"/>
    <mergeCell ref="C4:D4"/>
    <mergeCell ref="E4:G4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zoomScale="75" zoomScaleNormal="75" workbookViewId="0">
      <selection activeCell="O22" sqref="O22"/>
    </sheetView>
  </sheetViews>
  <sheetFormatPr baseColWidth="10" defaultColWidth="9" defaultRowHeight="14"/>
  <cols>
    <col min="1" max="1" width="32" style="1" customWidth="1"/>
    <col min="2" max="2" width="37" style="1" customWidth="1"/>
    <col min="3" max="6" width="8.6640625" style="1" customWidth="1"/>
    <col min="7" max="7" width="7.6640625" style="1" customWidth="1"/>
    <col min="8" max="8" width="15.6640625" style="1" customWidth="1"/>
    <col min="9" max="9" width="17.6640625" style="1" customWidth="1"/>
    <col min="10" max="10" width="18" style="1" customWidth="1"/>
    <col min="11" max="16384" width="9" style="1"/>
  </cols>
  <sheetData>
    <row r="1" spans="1:10" ht="40.5" customHeight="1" thickBot="1">
      <c r="A1" s="719" t="s">
        <v>277</v>
      </c>
      <c r="B1" s="2"/>
      <c r="C1" s="2"/>
      <c r="D1" s="2"/>
      <c r="E1" s="2"/>
      <c r="F1" s="2"/>
      <c r="G1" s="2"/>
      <c r="H1" s="2"/>
      <c r="I1" s="3"/>
      <c r="J1" s="312" t="s">
        <v>237</v>
      </c>
    </row>
    <row r="2" spans="1:10" ht="30" customHeight="1">
      <c r="A2" s="188" t="s">
        <v>18</v>
      </c>
      <c r="B2" s="833" t="s">
        <v>192</v>
      </c>
      <c r="C2" s="834"/>
      <c r="D2" s="834"/>
      <c r="E2" s="834"/>
      <c r="F2" s="834"/>
      <c r="G2" s="834"/>
      <c r="H2" s="834"/>
      <c r="I2" s="834"/>
      <c r="J2" s="835"/>
    </row>
    <row r="3" spans="1:10" ht="30" customHeight="1">
      <c r="A3" s="227" t="s">
        <v>194</v>
      </c>
      <c r="B3" s="10"/>
      <c r="C3" s="836" t="s">
        <v>193</v>
      </c>
      <c r="D3" s="837"/>
      <c r="E3" s="837"/>
      <c r="F3" s="826"/>
      <c r="G3" s="827"/>
      <c r="H3" s="838"/>
      <c r="I3" s="236" t="s">
        <v>13</v>
      </c>
      <c r="J3" s="11"/>
    </row>
    <row r="4" spans="1:10" ht="30" customHeight="1">
      <c r="A4" s="228" t="s">
        <v>99</v>
      </c>
      <c r="B4" s="10"/>
      <c r="C4" s="829" t="s">
        <v>0</v>
      </c>
      <c r="D4" s="830"/>
      <c r="E4" s="826"/>
      <c r="F4" s="827"/>
      <c r="G4" s="827"/>
      <c r="H4" s="237" t="s">
        <v>101</v>
      </c>
      <c r="I4" s="826"/>
      <c r="J4" s="828"/>
    </row>
    <row r="5" spans="1:10" ht="30" customHeight="1">
      <c r="A5" s="228" t="s">
        <v>19</v>
      </c>
      <c r="B5" s="10"/>
      <c r="C5" s="829" t="s">
        <v>100</v>
      </c>
      <c r="D5" s="830"/>
      <c r="E5" s="826"/>
      <c r="F5" s="827"/>
      <c r="G5" s="827"/>
      <c r="H5" s="827"/>
      <c r="I5" s="827"/>
      <c r="J5" s="828"/>
    </row>
    <row r="6" spans="1:10" ht="30" customHeight="1">
      <c r="A6" s="228" t="s">
        <v>1</v>
      </c>
      <c r="B6" s="10"/>
      <c r="C6" s="831" t="s">
        <v>14</v>
      </c>
      <c r="D6" s="832"/>
      <c r="E6" s="819"/>
      <c r="F6" s="820"/>
      <c r="G6" s="820"/>
      <c r="H6" s="820"/>
      <c r="I6" s="820"/>
      <c r="J6" s="821"/>
    </row>
    <row r="7" spans="1:10" ht="30" customHeight="1" thickBot="1">
      <c r="A7" s="229" t="s">
        <v>17</v>
      </c>
      <c r="B7" s="230"/>
      <c r="C7" s="230"/>
      <c r="D7" s="230"/>
      <c r="E7" s="231"/>
      <c r="F7" s="232"/>
      <c r="G7" s="233"/>
      <c r="H7" s="233"/>
      <c r="I7" s="234" t="s">
        <v>15</v>
      </c>
      <c r="J7" s="235" t="s">
        <v>16</v>
      </c>
    </row>
    <row r="8" spans="1:10" ht="30" customHeight="1" thickBot="1">
      <c r="A8" s="4"/>
      <c r="B8" s="6"/>
      <c r="C8" s="6"/>
      <c r="D8" s="6"/>
      <c r="E8" s="6"/>
      <c r="F8" s="5"/>
      <c r="G8" s="5"/>
      <c r="H8" s="5"/>
      <c r="I8" s="5"/>
    </row>
    <row r="9" spans="1:10" ht="25" customHeight="1">
      <c r="A9" s="839"/>
      <c r="B9" s="840"/>
      <c r="C9" s="841" t="s">
        <v>2</v>
      </c>
      <c r="D9" s="842"/>
      <c r="E9" s="840"/>
      <c r="F9" s="843" t="s">
        <v>3</v>
      </c>
      <c r="G9" s="177" t="s">
        <v>72</v>
      </c>
      <c r="H9" s="841" t="s">
        <v>4</v>
      </c>
      <c r="I9" s="842"/>
      <c r="J9" s="192" t="s">
        <v>106</v>
      </c>
    </row>
    <row r="10" spans="1:10" ht="25" customHeight="1" thickBot="1">
      <c r="A10" s="93" t="s">
        <v>5</v>
      </c>
      <c r="B10" s="94" t="s">
        <v>6</v>
      </c>
      <c r="C10" s="95"/>
      <c r="D10" s="372"/>
      <c r="E10" s="371"/>
      <c r="F10" s="825"/>
      <c r="G10" s="97" t="s">
        <v>10</v>
      </c>
      <c r="H10" s="97" t="s">
        <v>11</v>
      </c>
      <c r="I10" s="98" t="s">
        <v>191</v>
      </c>
      <c r="J10" s="91"/>
    </row>
    <row r="11" spans="1:10" ht="24" customHeight="1" thickTop="1">
      <c r="A11" s="448" t="s">
        <v>244</v>
      </c>
      <c r="B11" s="238" t="s">
        <v>241</v>
      </c>
      <c r="C11" s="239"/>
      <c r="D11" s="291"/>
      <c r="E11" s="290"/>
      <c r="F11" s="243" t="s">
        <v>36</v>
      </c>
      <c r="G11" s="258">
        <v>1</v>
      </c>
      <c r="H11" s="284">
        <v>564900</v>
      </c>
      <c r="I11" s="274">
        <f>G11*H11</f>
        <v>564900</v>
      </c>
      <c r="J11" s="244"/>
    </row>
    <row r="12" spans="1:10" ht="24" customHeight="1">
      <c r="A12" s="54" t="s">
        <v>195</v>
      </c>
      <c r="B12" s="55" t="s">
        <v>196</v>
      </c>
      <c r="C12" s="242"/>
      <c r="D12" s="242"/>
      <c r="E12" s="253"/>
      <c r="F12" s="21"/>
      <c r="G12" s="206">
        <v>1</v>
      </c>
      <c r="H12" s="276"/>
      <c r="I12" s="22"/>
      <c r="J12" s="92"/>
    </row>
    <row r="13" spans="1:10" ht="24" customHeight="1">
      <c r="A13" s="54" t="s">
        <v>197</v>
      </c>
      <c r="B13" s="55" t="s">
        <v>198</v>
      </c>
      <c r="C13" s="242"/>
      <c r="D13" s="242"/>
      <c r="E13" s="253"/>
      <c r="F13" s="21"/>
      <c r="G13" s="206">
        <v>1</v>
      </c>
      <c r="H13" s="277"/>
      <c r="I13" s="22"/>
      <c r="J13" s="92"/>
    </row>
    <row r="14" spans="1:10" ht="24" customHeight="1">
      <c r="A14" s="54" t="s">
        <v>219</v>
      </c>
      <c r="B14" s="275" t="s">
        <v>218</v>
      </c>
      <c r="C14" s="242"/>
      <c r="D14" s="292"/>
      <c r="E14" s="253"/>
      <c r="F14" s="21"/>
      <c r="G14" s="206">
        <v>1</v>
      </c>
      <c r="H14" s="277"/>
      <c r="I14" s="22"/>
      <c r="J14" s="92"/>
    </row>
    <row r="15" spans="1:10" ht="24" customHeight="1">
      <c r="A15" s="42" t="s">
        <v>199</v>
      </c>
      <c r="B15" s="275" t="s">
        <v>200</v>
      </c>
      <c r="C15" s="251"/>
      <c r="D15" s="292"/>
      <c r="E15" s="253"/>
      <c r="F15" s="21"/>
      <c r="G15" s="206">
        <v>1</v>
      </c>
      <c r="H15" s="277"/>
      <c r="I15" s="22"/>
      <c r="J15" s="92"/>
    </row>
    <row r="16" spans="1:10" ht="24" customHeight="1">
      <c r="A16" s="23" t="s">
        <v>214</v>
      </c>
      <c r="B16" s="24"/>
      <c r="C16" s="18"/>
      <c r="D16" s="293"/>
      <c r="E16" s="20"/>
      <c r="F16" s="21" t="s">
        <v>217</v>
      </c>
      <c r="G16" s="257">
        <v>1</v>
      </c>
      <c r="H16" s="277"/>
      <c r="I16" s="22"/>
      <c r="J16" s="92"/>
    </row>
    <row r="17" spans="1:10" ht="24" customHeight="1">
      <c r="A17" s="262" t="s">
        <v>215</v>
      </c>
      <c r="B17" s="117"/>
      <c r="C17" s="146"/>
      <c r="D17" s="294"/>
      <c r="E17" s="26"/>
      <c r="F17" s="27" t="s">
        <v>217</v>
      </c>
      <c r="G17" s="263">
        <v>1</v>
      </c>
      <c r="H17" s="28"/>
      <c r="I17" s="28"/>
      <c r="J17" s="118"/>
    </row>
    <row r="18" spans="1:10" ht="24" customHeight="1">
      <c r="A18" s="12"/>
      <c r="B18" s="29"/>
      <c r="C18" s="13"/>
      <c r="D18" s="295"/>
      <c r="E18" s="15"/>
      <c r="F18" s="16"/>
      <c r="G18" s="123"/>
      <c r="H18" s="287" t="s">
        <v>216</v>
      </c>
      <c r="I18" s="309">
        <f>I11+I16+I17</f>
        <v>564900</v>
      </c>
      <c r="J18" s="106"/>
    </row>
    <row r="19" spans="1:10" ht="24" customHeight="1" thickBot="1">
      <c r="A19" s="265"/>
      <c r="B19" s="266"/>
      <c r="C19" s="267"/>
      <c r="D19" s="296"/>
      <c r="E19" s="268"/>
      <c r="F19" s="269"/>
      <c r="G19" s="263"/>
      <c r="H19" s="278"/>
      <c r="I19" s="28"/>
      <c r="J19" s="270"/>
    </row>
    <row r="20" spans="1:10" ht="24" customHeight="1" thickTop="1">
      <c r="A20" s="449" t="s">
        <v>211</v>
      </c>
      <c r="B20" s="238" t="s">
        <v>212</v>
      </c>
      <c r="C20" s="271"/>
      <c r="D20" s="239"/>
      <c r="E20" s="272"/>
      <c r="F20" s="243" t="s">
        <v>36</v>
      </c>
      <c r="G20" s="258">
        <v>1</v>
      </c>
      <c r="H20" s="240">
        <v>210000</v>
      </c>
      <c r="I20" s="274">
        <f>G20*H20</f>
        <v>210000</v>
      </c>
      <c r="J20" s="273"/>
    </row>
    <row r="21" spans="1:10" ht="24" customHeight="1">
      <c r="A21" s="42" t="s">
        <v>202</v>
      </c>
      <c r="B21" s="55" t="s">
        <v>203</v>
      </c>
      <c r="C21" s="245"/>
      <c r="D21" s="242"/>
      <c r="E21" s="246"/>
      <c r="F21" s="59"/>
      <c r="G21" s="206">
        <v>1</v>
      </c>
      <c r="H21" s="279"/>
      <c r="I21" s="22"/>
      <c r="J21" s="127"/>
    </row>
    <row r="22" spans="1:10" ht="24" customHeight="1">
      <c r="A22" s="42" t="s">
        <v>201</v>
      </c>
      <c r="B22" s="55" t="s">
        <v>213</v>
      </c>
      <c r="C22" s="242"/>
      <c r="D22" s="242"/>
      <c r="E22" s="246"/>
      <c r="F22" s="59"/>
      <c r="G22" s="206">
        <v>1</v>
      </c>
      <c r="H22" s="279"/>
      <c r="I22" s="22"/>
      <c r="J22" s="127"/>
    </row>
    <row r="23" spans="1:10" ht="24" customHeight="1">
      <c r="A23" s="42" t="s">
        <v>204</v>
      </c>
      <c r="B23" s="55" t="s">
        <v>205</v>
      </c>
      <c r="C23" s="242"/>
      <c r="D23" s="242"/>
      <c r="E23" s="246"/>
      <c r="F23" s="59"/>
      <c r="G23" s="206">
        <v>1</v>
      </c>
      <c r="H23" s="279"/>
      <c r="I23" s="22"/>
      <c r="J23" s="127"/>
    </row>
    <row r="24" spans="1:10" ht="24" customHeight="1">
      <c r="A24" s="42" t="s">
        <v>195</v>
      </c>
      <c r="B24" s="55" t="s">
        <v>206</v>
      </c>
      <c r="C24" s="242"/>
      <c r="D24" s="297"/>
      <c r="E24" s="173"/>
      <c r="F24" s="249"/>
      <c r="G24" s="256">
        <v>1</v>
      </c>
      <c r="H24" s="280"/>
      <c r="I24" s="22"/>
      <c r="J24" s="208"/>
    </row>
    <row r="25" spans="1:10" ht="24" customHeight="1">
      <c r="A25" s="42" t="s">
        <v>207</v>
      </c>
      <c r="B25" s="248" t="s">
        <v>208</v>
      </c>
      <c r="C25" s="242"/>
      <c r="D25" s="298"/>
      <c r="E25" s="173"/>
      <c r="F25" s="38"/>
      <c r="G25" s="256">
        <v>1</v>
      </c>
      <c r="H25" s="279"/>
      <c r="I25" s="22"/>
      <c r="J25" s="92"/>
    </row>
    <row r="26" spans="1:10" ht="24" customHeight="1">
      <c r="A26" s="42" t="s">
        <v>209</v>
      </c>
      <c r="B26" s="241" t="s">
        <v>210</v>
      </c>
      <c r="C26" s="43"/>
      <c r="D26" s="158"/>
      <c r="E26" s="173"/>
      <c r="F26" s="41"/>
      <c r="G26" s="256">
        <v>1</v>
      </c>
      <c r="H26" s="279"/>
      <c r="I26" s="22"/>
      <c r="J26" s="92"/>
    </row>
    <row r="27" spans="1:10" ht="24" customHeight="1">
      <c r="A27" s="107" t="s">
        <v>214</v>
      </c>
      <c r="B27" s="108"/>
      <c r="C27" s="200"/>
      <c r="D27" s="299"/>
      <c r="E27" s="201"/>
      <c r="F27" s="109" t="s">
        <v>217</v>
      </c>
      <c r="G27" s="250">
        <v>1</v>
      </c>
      <c r="H27" s="281"/>
      <c r="I27" s="110"/>
      <c r="J27" s="111"/>
    </row>
    <row r="28" spans="1:10" ht="24" customHeight="1">
      <c r="A28" s="160"/>
      <c r="B28" s="259"/>
      <c r="C28" s="161"/>
      <c r="D28" s="162"/>
      <c r="E28" s="260"/>
      <c r="F28" s="175"/>
      <c r="G28" s="213"/>
      <c r="H28" s="287" t="s">
        <v>216</v>
      </c>
      <c r="I28" s="351">
        <f>I20+I27</f>
        <v>210000</v>
      </c>
      <c r="J28" s="102"/>
    </row>
    <row r="29" spans="1:10" ht="24" customHeight="1" thickBot="1">
      <c r="A29" s="444"/>
      <c r="B29" s="83"/>
      <c r="C29" s="445"/>
      <c r="D29" s="446"/>
      <c r="E29" s="447"/>
      <c r="F29" s="302"/>
      <c r="G29" s="303"/>
      <c r="H29" s="304"/>
      <c r="I29" s="28"/>
      <c r="J29" s="118"/>
    </row>
    <row r="30" spans="1:10" ht="24" customHeight="1" thickTop="1">
      <c r="A30" s="450" t="s">
        <v>220</v>
      </c>
      <c r="B30" s="452"/>
      <c r="C30" s="453"/>
      <c r="D30" s="454"/>
      <c r="E30" s="455"/>
      <c r="F30" s="456"/>
      <c r="G30" s="457"/>
      <c r="H30" s="458"/>
      <c r="I30" s="459"/>
      <c r="J30" s="460"/>
    </row>
    <row r="31" spans="1:10" ht="24" customHeight="1">
      <c r="A31" s="355" t="s">
        <v>225</v>
      </c>
      <c r="B31" s="356" t="s">
        <v>246</v>
      </c>
      <c r="C31" s="357" t="s">
        <v>223</v>
      </c>
      <c r="D31" s="357"/>
      <c r="E31" s="358"/>
      <c r="F31" s="359" t="s">
        <v>35</v>
      </c>
      <c r="G31" s="360">
        <v>1</v>
      </c>
      <c r="H31" s="189">
        <v>254000</v>
      </c>
      <c r="I31" s="351">
        <f>G31*H31</f>
        <v>254000</v>
      </c>
      <c r="J31" s="451"/>
    </row>
    <row r="32" spans="1:10" ht="24" customHeight="1">
      <c r="A32" s="54"/>
      <c r="B32" s="60" t="s">
        <v>227</v>
      </c>
      <c r="C32" s="63"/>
      <c r="D32" s="242"/>
      <c r="E32" s="246"/>
      <c r="F32" s="41"/>
      <c r="G32" s="8"/>
      <c r="H32" s="279"/>
      <c r="I32" s="22"/>
      <c r="J32" s="92"/>
    </row>
    <row r="33" spans="1:10" ht="24" customHeight="1">
      <c r="A33" s="54"/>
      <c r="B33" s="60" t="s">
        <v>228</v>
      </c>
      <c r="C33" s="63"/>
      <c r="D33" s="242"/>
      <c r="E33" s="246"/>
      <c r="F33" s="41"/>
      <c r="G33" s="8"/>
      <c r="H33" s="279"/>
      <c r="I33" s="22"/>
      <c r="J33" s="92"/>
    </row>
    <row r="34" spans="1:10" ht="24" customHeight="1">
      <c r="A34" s="54"/>
      <c r="B34" s="60" t="s">
        <v>229</v>
      </c>
      <c r="C34" s="63"/>
      <c r="D34" s="242"/>
      <c r="E34" s="246"/>
      <c r="F34" s="41"/>
      <c r="G34" s="8"/>
      <c r="H34" s="279"/>
      <c r="I34" s="22"/>
      <c r="J34" s="92"/>
    </row>
    <row r="35" spans="1:10" ht="24" customHeight="1">
      <c r="A35" s="300"/>
      <c r="B35" s="301"/>
      <c r="C35" s="83"/>
      <c r="D35" s="267"/>
      <c r="E35" s="268"/>
      <c r="F35" s="302"/>
      <c r="G35" s="303"/>
      <c r="H35" s="304"/>
      <c r="I35" s="28"/>
      <c r="J35" s="118"/>
    </row>
    <row r="36" spans="1:10" ht="24" customHeight="1">
      <c r="A36" s="305" t="s">
        <v>226</v>
      </c>
      <c r="B36" s="247" t="s">
        <v>224</v>
      </c>
      <c r="C36" s="252" t="s">
        <v>230</v>
      </c>
      <c r="D36" s="306"/>
      <c r="E36" s="254"/>
      <c r="F36" s="34" t="s">
        <v>231</v>
      </c>
      <c r="G36" s="308">
        <v>1</v>
      </c>
      <c r="H36" s="283">
        <v>420000</v>
      </c>
      <c r="I36" s="309">
        <f>G36*H36</f>
        <v>420000</v>
      </c>
      <c r="J36" s="106"/>
    </row>
    <row r="37" spans="1:10" ht="24" customHeight="1">
      <c r="A37" s="54"/>
      <c r="B37" s="60" t="s">
        <v>232</v>
      </c>
      <c r="C37" s="63"/>
      <c r="D37" s="242"/>
      <c r="E37" s="246"/>
      <c r="F37" s="41"/>
      <c r="G37" s="8"/>
      <c r="H37" s="279"/>
      <c r="I37" s="22"/>
      <c r="J37" s="92"/>
    </row>
    <row r="38" spans="1:10" ht="24" customHeight="1">
      <c r="A38" s="54"/>
      <c r="B38" s="60" t="s">
        <v>233</v>
      </c>
      <c r="C38" s="63"/>
      <c r="D38" s="242"/>
      <c r="E38" s="246"/>
      <c r="F38" s="41"/>
      <c r="G38" s="8"/>
      <c r="H38" s="279"/>
      <c r="I38" s="22"/>
      <c r="J38" s="92"/>
    </row>
    <row r="39" spans="1:10" ht="24" customHeight="1">
      <c r="A39" s="54"/>
      <c r="B39" s="60" t="s">
        <v>234</v>
      </c>
      <c r="C39" s="63"/>
      <c r="D39" s="242"/>
      <c r="E39" s="246"/>
      <c r="F39" s="41"/>
      <c r="G39" s="8"/>
      <c r="H39" s="279"/>
      <c r="I39" s="22"/>
      <c r="J39" s="92"/>
    </row>
    <row r="40" spans="1:10" ht="24" customHeight="1">
      <c r="A40" s="54"/>
      <c r="B40" s="60"/>
      <c r="C40" s="63"/>
      <c r="D40" s="242"/>
      <c r="E40" s="246"/>
      <c r="F40" s="41"/>
      <c r="G40" s="8"/>
      <c r="H40" s="279"/>
      <c r="I40" s="22"/>
      <c r="J40" s="92"/>
    </row>
    <row r="41" spans="1:10" ht="24" customHeight="1">
      <c r="A41" s="54"/>
      <c r="B41" s="60"/>
      <c r="C41" s="63"/>
      <c r="D41" s="242"/>
      <c r="E41" s="246"/>
      <c r="F41" s="41"/>
      <c r="G41" s="8"/>
      <c r="H41" s="279"/>
      <c r="I41" s="22"/>
      <c r="J41" s="92"/>
    </row>
    <row r="42" spans="1:10" ht="24" customHeight="1">
      <c r="A42" s="54"/>
      <c r="B42" s="60"/>
      <c r="C42" s="63"/>
      <c r="D42" s="242"/>
      <c r="E42" s="246"/>
      <c r="F42" s="41"/>
      <c r="G42" s="8"/>
      <c r="H42" s="279"/>
      <c r="I42" s="22"/>
      <c r="J42" s="92"/>
    </row>
    <row r="43" spans="1:10" ht="24" customHeight="1">
      <c r="A43" s="54"/>
      <c r="B43" s="60"/>
      <c r="C43" s="63"/>
      <c r="D43" s="242"/>
      <c r="E43" s="246"/>
      <c r="F43" s="41"/>
      <c r="G43" s="8"/>
      <c r="H43" s="279"/>
      <c r="I43" s="22"/>
      <c r="J43" s="92"/>
    </row>
    <row r="44" spans="1:10" ht="24" customHeight="1">
      <c r="A44" s="54"/>
      <c r="B44" s="60"/>
      <c r="C44" s="63"/>
      <c r="D44" s="242"/>
      <c r="E44" s="246"/>
      <c r="F44" s="41"/>
      <c r="G44" s="8"/>
      <c r="H44" s="279"/>
      <c r="I44" s="22"/>
      <c r="J44" s="92"/>
    </row>
    <row r="45" spans="1:10" ht="24" customHeight="1">
      <c r="A45" s="54"/>
      <c r="B45" s="60"/>
      <c r="C45" s="63"/>
      <c r="D45" s="242"/>
      <c r="E45" s="246"/>
      <c r="F45" s="41"/>
      <c r="G45" s="8"/>
      <c r="H45" s="279"/>
      <c r="I45" s="22"/>
      <c r="J45" s="92"/>
    </row>
    <row r="46" spans="1:10" ht="24" customHeight="1">
      <c r="A46" s="165" t="s">
        <v>221</v>
      </c>
      <c r="B46" s="166"/>
      <c r="C46" s="166"/>
      <c r="D46" s="169"/>
      <c r="E46" s="288"/>
      <c r="F46" s="174" t="s">
        <v>86</v>
      </c>
      <c r="G46" s="169">
        <v>1</v>
      </c>
      <c r="H46" s="170"/>
      <c r="I46" s="171"/>
      <c r="J46" s="172"/>
    </row>
    <row r="47" spans="1:10" ht="24" customHeight="1">
      <c r="A47" s="160"/>
      <c r="B47" s="161"/>
      <c r="C47" s="161"/>
      <c r="D47" s="162"/>
      <c r="E47" s="260"/>
      <c r="F47" s="175"/>
      <c r="G47" s="162"/>
      <c r="H47" s="286" t="s">
        <v>222</v>
      </c>
      <c r="I47" s="310">
        <f>I31+I36+I46</f>
        <v>674000</v>
      </c>
      <c r="J47" s="164"/>
    </row>
    <row r="48" spans="1:10" ht="24" customHeight="1">
      <c r="A48" s="54"/>
      <c r="B48" s="60"/>
      <c r="C48" s="63"/>
      <c r="D48" s="242"/>
      <c r="E48" s="246"/>
      <c r="F48" s="41"/>
      <c r="G48" s="8"/>
      <c r="H48" s="279"/>
      <c r="I48" s="22"/>
      <c r="J48" s="92"/>
    </row>
    <row r="49" spans="1:10" ht="24" customHeight="1">
      <c r="A49" s="54"/>
      <c r="B49" s="60"/>
      <c r="C49" s="63"/>
      <c r="D49" s="242"/>
      <c r="E49" s="246"/>
      <c r="F49" s="41"/>
      <c r="G49" s="8"/>
      <c r="H49" s="279"/>
      <c r="I49" s="22"/>
      <c r="J49" s="92"/>
    </row>
    <row r="50" spans="1:10" ht="24" customHeight="1">
      <c r="A50" s="54"/>
      <c r="B50" s="60"/>
      <c r="C50" s="63"/>
      <c r="D50" s="242"/>
      <c r="E50" s="246"/>
      <c r="F50" s="41"/>
      <c r="G50" s="8"/>
      <c r="H50" s="279"/>
      <c r="I50" s="22"/>
      <c r="J50" s="92"/>
    </row>
    <row r="51" spans="1:10" ht="24" customHeight="1">
      <c r="A51" s="54"/>
      <c r="B51" s="60"/>
      <c r="C51" s="63"/>
      <c r="D51" s="242"/>
      <c r="E51" s="246"/>
      <c r="F51" s="41"/>
      <c r="G51" s="8"/>
      <c r="H51" s="279"/>
      <c r="I51" s="22"/>
      <c r="J51" s="92"/>
    </row>
    <row r="52" spans="1:10" ht="25" customHeight="1">
      <c r="A52" s="165"/>
      <c r="B52" s="166"/>
      <c r="C52" s="166"/>
      <c r="D52" s="169"/>
      <c r="E52" s="288"/>
      <c r="F52" s="174"/>
      <c r="G52" s="169"/>
      <c r="H52" s="313" t="s">
        <v>238</v>
      </c>
      <c r="I52" s="314">
        <f>I18+I28+I47</f>
        <v>1448900</v>
      </c>
      <c r="J52" s="172"/>
    </row>
    <row r="53" spans="1:10" ht="25" customHeight="1">
      <c r="A53" s="479"/>
      <c r="B53" s="398"/>
      <c r="C53" s="398"/>
      <c r="D53" s="400"/>
      <c r="E53" s="480"/>
      <c r="F53" s="399"/>
      <c r="G53" s="400"/>
      <c r="H53" s="481"/>
      <c r="I53" s="421"/>
      <c r="J53" s="402"/>
    </row>
    <row r="54" spans="1:10" ht="25" customHeight="1" thickBot="1">
      <c r="A54" s="476"/>
      <c r="B54" s="77"/>
      <c r="C54" s="77"/>
      <c r="D54" s="80"/>
      <c r="E54" s="477"/>
      <c r="F54" s="190"/>
      <c r="G54" s="80"/>
      <c r="H54" s="478"/>
      <c r="I54" s="420"/>
      <c r="J54" s="395"/>
    </row>
    <row r="55" spans="1:10" ht="25" customHeight="1" thickTop="1">
      <c r="A55" s="470"/>
      <c r="B55" s="471"/>
      <c r="C55" s="471"/>
      <c r="D55" s="472"/>
      <c r="E55" s="473"/>
      <c r="F55" s="464"/>
      <c r="G55" s="472"/>
      <c r="H55" s="466" t="s">
        <v>274</v>
      </c>
      <c r="I55" s="475">
        <f>'建具（ｶﾌｪ）'!I83+'什器（ｶﾌｪ）'!I52</f>
        <v>3054850</v>
      </c>
      <c r="J55" s="474"/>
    </row>
    <row r="56" spans="1:10" ht="25" customHeight="1">
      <c r="A56" s="160"/>
      <c r="B56" s="161"/>
      <c r="C56" s="161"/>
      <c r="D56" s="162"/>
      <c r="E56" s="260"/>
      <c r="F56" s="175"/>
      <c r="G56" s="162"/>
      <c r="H56" s="189"/>
      <c r="I56" s="163"/>
      <c r="J56" s="164"/>
    </row>
    <row r="57" spans="1:10" ht="25" customHeight="1" thickBot="1">
      <c r="A57" s="180"/>
      <c r="B57" s="181"/>
      <c r="C57" s="181"/>
      <c r="D57" s="186"/>
      <c r="E57" s="289"/>
      <c r="F57" s="185"/>
      <c r="G57" s="186"/>
      <c r="H57" s="226"/>
      <c r="I57" s="187"/>
      <c r="J57" s="130"/>
    </row>
    <row r="58" spans="1:10" ht="25" customHeight="1">
      <c r="A58" s="222"/>
      <c r="B58" s="80"/>
      <c r="C58" s="80"/>
      <c r="D58" s="80"/>
      <c r="E58" s="80"/>
      <c r="F58" s="223"/>
      <c r="G58" s="80"/>
      <c r="H58" s="224"/>
      <c r="I58" s="225"/>
      <c r="J58" s="7"/>
    </row>
  </sheetData>
  <mergeCells count="14">
    <mergeCell ref="C5:D5"/>
    <mergeCell ref="E5:J5"/>
    <mergeCell ref="C6:D6"/>
    <mergeCell ref="E6:J6"/>
    <mergeCell ref="A9:B9"/>
    <mergeCell ref="C9:E9"/>
    <mergeCell ref="F9:F10"/>
    <mergeCell ref="H9:I9"/>
    <mergeCell ref="B2:J2"/>
    <mergeCell ref="C3:E3"/>
    <mergeCell ref="F3:H3"/>
    <mergeCell ref="C4:D4"/>
    <mergeCell ref="E4:G4"/>
    <mergeCell ref="I4:J4"/>
  </mergeCells>
  <phoneticPr fontId="9"/>
  <pageMargins left="0.39370078740157483" right="0.19685039370078741" top="0.39370078740157483" bottom="0.19685039370078741" header="0.31496062992125984" footer="0.31496062992125984"/>
  <pageSetup paperSize="9" scale="6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07"/>
  <sheetViews>
    <sheetView tabSelected="1" topLeftCell="A58" workbookViewId="0">
      <selection activeCell="O66" sqref="O66"/>
    </sheetView>
  </sheetViews>
  <sheetFormatPr baseColWidth="10" defaultColWidth="8.83203125" defaultRowHeight="14"/>
  <cols>
    <col min="1" max="1" width="7.33203125" customWidth="1"/>
    <col min="2" max="2" width="21.6640625" customWidth="1"/>
    <col min="3" max="3" width="14.6640625" customWidth="1"/>
    <col min="4" max="4" width="7.6640625" customWidth="1"/>
    <col min="5" max="5" width="7.6640625" style="1" customWidth="1"/>
    <col min="6" max="6" width="7.6640625" customWidth="1"/>
    <col min="7" max="7" width="7.6640625" style="1" customWidth="1"/>
    <col min="8" max="12" width="14.6640625" customWidth="1"/>
  </cols>
  <sheetData>
    <row r="1" spans="2:12" s="1" customFormat="1" ht="20" customHeight="1">
      <c r="B1" s="1" t="s">
        <v>351</v>
      </c>
      <c r="L1" s="1" t="s">
        <v>290</v>
      </c>
    </row>
    <row r="2" spans="2:12" s="1" customFormat="1" ht="20" customHeight="1">
      <c r="L2" s="1" t="s">
        <v>367</v>
      </c>
    </row>
    <row r="3" spans="2:12" s="1" customFormat="1" ht="20" customHeight="1" thickBot="1">
      <c r="B3" s="1" t="s">
        <v>240</v>
      </c>
      <c r="D3" s="7"/>
      <c r="E3" s="7"/>
    </row>
    <row r="4" spans="2:12" s="1" customFormat="1" ht="20" customHeight="1">
      <c r="B4" s="732" t="s">
        <v>291</v>
      </c>
      <c r="C4" s="733" t="s">
        <v>292</v>
      </c>
      <c r="D4" s="857" t="s">
        <v>293</v>
      </c>
      <c r="E4" s="858"/>
      <c r="F4" s="859" t="s">
        <v>294</v>
      </c>
      <c r="G4" s="858"/>
      <c r="H4" s="734" t="s">
        <v>295</v>
      </c>
      <c r="I4" s="734" t="s">
        <v>296</v>
      </c>
      <c r="J4" s="734" t="s">
        <v>297</v>
      </c>
      <c r="K4" s="734" t="s">
        <v>298</v>
      </c>
      <c r="L4" s="735" t="s">
        <v>299</v>
      </c>
    </row>
    <row r="5" spans="2:12" s="1" customFormat="1" ht="20" customHeight="1">
      <c r="B5" s="756" t="s">
        <v>350</v>
      </c>
      <c r="C5" s="757" t="s">
        <v>300</v>
      </c>
      <c r="D5" s="766" t="s">
        <v>301</v>
      </c>
      <c r="E5" s="767" t="s">
        <v>333</v>
      </c>
      <c r="F5" s="773" t="s">
        <v>302</v>
      </c>
      <c r="G5" s="774" t="s">
        <v>334</v>
      </c>
      <c r="H5" s="780" t="s">
        <v>303</v>
      </c>
      <c r="I5" s="781" t="s">
        <v>304</v>
      </c>
      <c r="J5" s="781" t="s">
        <v>305</v>
      </c>
      <c r="K5" s="781" t="s">
        <v>306</v>
      </c>
      <c r="L5" s="782" t="s">
        <v>307</v>
      </c>
    </row>
    <row r="6" spans="2:12" s="1" customFormat="1" ht="20" customHeight="1">
      <c r="B6" s="758"/>
      <c r="C6" s="759"/>
      <c r="D6" s="768" t="s">
        <v>308</v>
      </c>
      <c r="E6" s="769" t="s">
        <v>336</v>
      </c>
      <c r="F6" s="775" t="s">
        <v>309</v>
      </c>
      <c r="G6" s="776" t="s">
        <v>337</v>
      </c>
      <c r="H6" s="783" t="s">
        <v>310</v>
      </c>
      <c r="I6" s="784" t="s">
        <v>311</v>
      </c>
      <c r="J6" s="784" t="s">
        <v>312</v>
      </c>
      <c r="K6" s="784" t="s">
        <v>313</v>
      </c>
      <c r="L6" s="785" t="s">
        <v>314</v>
      </c>
    </row>
    <row r="7" spans="2:12" s="1" customFormat="1" ht="20" customHeight="1">
      <c r="B7" s="758"/>
      <c r="C7" s="759"/>
      <c r="D7" s="768" t="s">
        <v>315</v>
      </c>
      <c r="E7" s="769" t="s">
        <v>338</v>
      </c>
      <c r="F7" s="775" t="s">
        <v>316</v>
      </c>
      <c r="G7" s="776" t="s">
        <v>329</v>
      </c>
      <c r="H7" s="783" t="s">
        <v>317</v>
      </c>
      <c r="I7" s="784" t="s">
        <v>318</v>
      </c>
      <c r="J7" s="784" t="s">
        <v>319</v>
      </c>
      <c r="K7" s="784" t="s">
        <v>320</v>
      </c>
      <c r="L7" s="785" t="s">
        <v>321</v>
      </c>
    </row>
    <row r="8" spans="2:12" s="1" customFormat="1" ht="20" customHeight="1">
      <c r="B8" s="758"/>
      <c r="C8" s="759"/>
      <c r="D8" s="768" t="s">
        <v>322</v>
      </c>
      <c r="E8" s="769" t="s">
        <v>339</v>
      </c>
      <c r="F8" s="775" t="s">
        <v>323</v>
      </c>
      <c r="G8" s="776"/>
      <c r="H8" s="783" t="s">
        <v>324</v>
      </c>
      <c r="I8" s="784" t="s">
        <v>325</v>
      </c>
      <c r="J8" s="783" t="s">
        <v>326</v>
      </c>
      <c r="K8" s="784" t="s">
        <v>327</v>
      </c>
      <c r="L8" s="785"/>
    </row>
    <row r="9" spans="2:12" s="1" customFormat="1" ht="20" customHeight="1">
      <c r="B9" s="758"/>
      <c r="C9" s="759"/>
      <c r="D9" s="770" t="s">
        <v>328</v>
      </c>
      <c r="E9" s="769" t="s">
        <v>340</v>
      </c>
      <c r="F9" s="777"/>
      <c r="G9" s="776"/>
      <c r="H9" s="783" t="s">
        <v>330</v>
      </c>
      <c r="I9" s="784" t="s">
        <v>331</v>
      </c>
      <c r="J9" s="783"/>
      <c r="K9" s="784" t="s">
        <v>332</v>
      </c>
      <c r="L9" s="785"/>
    </row>
    <row r="10" spans="2:12" s="1" customFormat="1" ht="20" customHeight="1" thickBot="1">
      <c r="B10" s="760"/>
      <c r="C10" s="761"/>
      <c r="D10" s="771"/>
      <c r="E10" s="772"/>
      <c r="F10" s="778"/>
      <c r="G10" s="779"/>
      <c r="H10" s="786" t="s">
        <v>335</v>
      </c>
      <c r="I10" s="787"/>
      <c r="J10" s="787"/>
      <c r="K10" s="787"/>
      <c r="L10" s="788"/>
    </row>
    <row r="11" spans="2:12" s="1" customFormat="1" ht="20" customHeight="1" thickBot="1">
      <c r="B11" s="736"/>
      <c r="C11" s="737"/>
      <c r="D11" s="857"/>
      <c r="E11" s="858"/>
      <c r="F11" s="857"/>
      <c r="G11" s="858"/>
      <c r="H11" s="789"/>
      <c r="I11" s="790"/>
      <c r="J11" s="790"/>
      <c r="K11" s="790"/>
      <c r="L11" s="791"/>
    </row>
    <row r="12" spans="2:12" s="1" customFormat="1" ht="20" customHeight="1">
      <c r="B12" s="792" t="s">
        <v>341</v>
      </c>
      <c r="C12" s="753">
        <v>2800</v>
      </c>
      <c r="D12" s="855">
        <v>2400</v>
      </c>
      <c r="E12" s="856"/>
      <c r="F12" s="855">
        <v>2000</v>
      </c>
      <c r="G12" s="856"/>
      <c r="H12" s="753">
        <v>1900</v>
      </c>
      <c r="I12" s="793">
        <v>1600</v>
      </c>
      <c r="J12" s="753">
        <v>1700</v>
      </c>
      <c r="K12" s="793">
        <v>1400</v>
      </c>
      <c r="L12" s="794">
        <v>1600</v>
      </c>
    </row>
    <row r="13" spans="2:12" s="1" customFormat="1" ht="20" customHeight="1">
      <c r="B13" s="738" t="s">
        <v>342</v>
      </c>
      <c r="C13" s="739">
        <v>2000</v>
      </c>
      <c r="D13" s="849">
        <v>1800</v>
      </c>
      <c r="E13" s="850"/>
      <c r="F13" s="849">
        <v>1500</v>
      </c>
      <c r="G13" s="850"/>
      <c r="H13" s="739">
        <v>1500</v>
      </c>
      <c r="I13" s="740">
        <v>1200</v>
      </c>
      <c r="J13" s="739">
        <v>1300</v>
      </c>
      <c r="K13" s="740">
        <v>1100</v>
      </c>
      <c r="L13" s="741">
        <v>1200</v>
      </c>
    </row>
    <row r="14" spans="2:12" s="1" customFormat="1" ht="20" customHeight="1">
      <c r="B14" s="738" t="s">
        <v>343</v>
      </c>
      <c r="C14" s="739">
        <f>SUM(C12:C13)</f>
        <v>4800</v>
      </c>
      <c r="D14" s="849">
        <f>SUM(D12:D13)</f>
        <v>4200</v>
      </c>
      <c r="E14" s="850"/>
      <c r="F14" s="849">
        <f>SUM(F12:F13)</f>
        <v>3500</v>
      </c>
      <c r="G14" s="850"/>
      <c r="H14" s="739">
        <f>SUM(H12:H13)</f>
        <v>3400</v>
      </c>
      <c r="I14" s="739">
        <f t="shared" ref="I14:L14" si="0">SUM(I12:I13)</f>
        <v>2800</v>
      </c>
      <c r="J14" s="739">
        <f t="shared" si="0"/>
        <v>3000</v>
      </c>
      <c r="K14" s="739">
        <f t="shared" si="0"/>
        <v>2500</v>
      </c>
      <c r="L14" s="742">
        <f t="shared" si="0"/>
        <v>2800</v>
      </c>
    </row>
    <row r="15" spans="2:12" s="1" customFormat="1" ht="20" customHeight="1" thickBot="1">
      <c r="B15" s="743" t="s">
        <v>344</v>
      </c>
      <c r="C15" s="744">
        <v>2000</v>
      </c>
      <c r="D15" s="851">
        <v>1800</v>
      </c>
      <c r="E15" s="852"/>
      <c r="F15" s="851">
        <v>1500</v>
      </c>
      <c r="G15" s="852"/>
      <c r="H15" s="745">
        <v>1500</v>
      </c>
      <c r="I15" s="746">
        <v>1200</v>
      </c>
      <c r="J15" s="745">
        <v>1300</v>
      </c>
      <c r="K15" s="746">
        <v>1100</v>
      </c>
      <c r="L15" s="747">
        <v>1200</v>
      </c>
    </row>
    <row r="16" spans="2:12" s="1" customFormat="1" ht="20" customHeight="1" thickBot="1">
      <c r="D16" s="7"/>
      <c r="E16" s="7"/>
      <c r="F16" s="748"/>
      <c r="G16" s="748"/>
      <c r="H16" s="748"/>
      <c r="I16" s="749"/>
      <c r="J16" s="748"/>
      <c r="K16" s="749"/>
    </row>
    <row r="17" spans="2:12" s="1" customFormat="1" ht="20" customHeight="1">
      <c r="B17" s="750" t="s">
        <v>345</v>
      </c>
      <c r="C17" s="753">
        <v>65200</v>
      </c>
      <c r="D17" s="855">
        <v>57600</v>
      </c>
      <c r="E17" s="856"/>
      <c r="F17" s="855">
        <v>48000</v>
      </c>
      <c r="G17" s="856"/>
      <c r="H17" s="753">
        <v>47100</v>
      </c>
      <c r="I17" s="753">
        <v>38400</v>
      </c>
      <c r="J17" s="753">
        <v>41300</v>
      </c>
      <c r="K17" s="753">
        <v>34600</v>
      </c>
      <c r="L17" s="754">
        <v>38400</v>
      </c>
    </row>
    <row r="18" spans="2:12" s="1" customFormat="1" ht="20" customHeight="1">
      <c r="B18" s="751" t="s">
        <v>346</v>
      </c>
      <c r="C18" s="739">
        <v>50400</v>
      </c>
      <c r="D18" s="849">
        <v>44400</v>
      </c>
      <c r="E18" s="850"/>
      <c r="F18" s="849">
        <v>37000</v>
      </c>
      <c r="G18" s="850"/>
      <c r="H18" s="739">
        <v>36200</v>
      </c>
      <c r="I18" s="739">
        <v>29600</v>
      </c>
      <c r="J18" s="739">
        <v>31800</v>
      </c>
      <c r="K18" s="739">
        <v>26600</v>
      </c>
      <c r="L18" s="742">
        <v>29600</v>
      </c>
    </row>
    <row r="19" spans="2:12" s="1" customFormat="1" ht="20" customHeight="1">
      <c r="B19" s="751" t="s">
        <v>347</v>
      </c>
      <c r="C19" s="739">
        <v>70400</v>
      </c>
      <c r="D19" s="849">
        <v>61800</v>
      </c>
      <c r="E19" s="850"/>
      <c r="F19" s="849">
        <v>51500</v>
      </c>
      <c r="G19" s="850"/>
      <c r="H19" s="739">
        <v>50200</v>
      </c>
      <c r="I19" s="739">
        <v>41200</v>
      </c>
      <c r="J19" s="739">
        <v>44200</v>
      </c>
      <c r="K19" s="739">
        <v>36900</v>
      </c>
      <c r="L19" s="742">
        <v>41200</v>
      </c>
    </row>
    <row r="20" spans="2:12" s="1" customFormat="1" ht="20" customHeight="1" thickBot="1">
      <c r="B20" s="752" t="s">
        <v>348</v>
      </c>
      <c r="C20" s="745">
        <v>60000</v>
      </c>
      <c r="D20" s="851">
        <v>52800</v>
      </c>
      <c r="E20" s="852"/>
      <c r="F20" s="851">
        <v>44000</v>
      </c>
      <c r="G20" s="852"/>
      <c r="H20" s="745">
        <v>43000</v>
      </c>
      <c r="I20" s="745">
        <v>35200</v>
      </c>
      <c r="J20" s="745">
        <v>37800</v>
      </c>
      <c r="K20" s="745">
        <v>31600</v>
      </c>
      <c r="L20" s="755">
        <v>35200</v>
      </c>
    </row>
    <row r="21" spans="2:12" s="1" customFormat="1" ht="20" customHeight="1">
      <c r="B21" s="795"/>
      <c r="C21" s="748"/>
      <c r="D21" s="796"/>
      <c r="E21" s="796"/>
      <c r="F21" s="796"/>
      <c r="G21" s="796"/>
      <c r="H21" s="748"/>
      <c r="I21" s="748"/>
      <c r="J21" s="748"/>
      <c r="K21" s="748"/>
      <c r="L21" s="748"/>
    </row>
    <row r="22" spans="2:12" s="1" customFormat="1" ht="20.25" customHeight="1" thickBot="1">
      <c r="B22" s="795" t="s">
        <v>90</v>
      </c>
    </row>
    <row r="23" spans="2:12" s="1" customFormat="1" ht="20" customHeight="1" thickBot="1">
      <c r="B23" s="762" t="s">
        <v>349</v>
      </c>
      <c r="C23" s="763">
        <v>1000</v>
      </c>
      <c r="D23" s="853">
        <v>900</v>
      </c>
      <c r="E23" s="854"/>
      <c r="F23" s="853">
        <v>850</v>
      </c>
      <c r="G23" s="854"/>
      <c r="H23" s="763">
        <v>800</v>
      </c>
      <c r="I23" s="764">
        <v>800</v>
      </c>
      <c r="J23" s="763">
        <v>800</v>
      </c>
      <c r="K23" s="764">
        <v>850</v>
      </c>
      <c r="L23" s="765">
        <v>900</v>
      </c>
    </row>
    <row r="24" spans="2:12" s="1" customFormat="1" ht="20" customHeight="1" thickBot="1">
      <c r="B24" s="797"/>
      <c r="C24" s="798"/>
      <c r="D24" s="799"/>
      <c r="E24" s="799"/>
      <c r="F24" s="799"/>
      <c r="G24" s="799"/>
      <c r="H24" s="798"/>
      <c r="I24" s="800"/>
      <c r="J24" s="798"/>
      <c r="K24" s="800"/>
      <c r="L24" s="797"/>
    </row>
    <row r="25" spans="2:12" s="1" customFormat="1" ht="20" customHeight="1">
      <c r="B25" s="750" t="s">
        <v>345</v>
      </c>
      <c r="C25" s="753"/>
      <c r="D25" s="855"/>
      <c r="E25" s="856"/>
      <c r="F25" s="855"/>
      <c r="G25" s="856"/>
      <c r="H25" s="753"/>
      <c r="I25" s="753"/>
      <c r="J25" s="753"/>
      <c r="K25" s="753"/>
      <c r="L25" s="754"/>
    </row>
    <row r="26" spans="2:12" s="1" customFormat="1" ht="20" customHeight="1">
      <c r="B26" s="751" t="s">
        <v>346</v>
      </c>
      <c r="C26" s="739"/>
      <c r="D26" s="849"/>
      <c r="E26" s="850"/>
      <c r="F26" s="849"/>
      <c r="G26" s="850"/>
      <c r="H26" s="739"/>
      <c r="I26" s="739"/>
      <c r="J26" s="739"/>
      <c r="K26" s="739"/>
      <c r="L26" s="742"/>
    </row>
    <row r="27" spans="2:12" s="1" customFormat="1" ht="20" customHeight="1">
      <c r="B27" s="751" t="s">
        <v>347</v>
      </c>
      <c r="C27" s="739"/>
      <c r="D27" s="849"/>
      <c r="E27" s="850"/>
      <c r="F27" s="849"/>
      <c r="G27" s="850"/>
      <c r="H27" s="739"/>
      <c r="I27" s="739"/>
      <c r="J27" s="739"/>
      <c r="K27" s="739"/>
      <c r="L27" s="742"/>
    </row>
    <row r="28" spans="2:12" s="1" customFormat="1" ht="20" customHeight="1" thickBot="1">
      <c r="B28" s="752" t="s">
        <v>348</v>
      </c>
      <c r="C28" s="745"/>
      <c r="D28" s="851"/>
      <c r="E28" s="852"/>
      <c r="F28" s="851"/>
      <c r="G28" s="852"/>
      <c r="H28" s="745"/>
      <c r="I28" s="745"/>
      <c r="J28" s="745"/>
      <c r="K28" s="745"/>
      <c r="L28" s="755"/>
    </row>
    <row r="29" spans="2:12" s="1" customFormat="1" ht="20" customHeight="1"/>
    <row r="30" spans="2:12" ht="20" customHeight="1"/>
    <row r="31" spans="2:12" s="1" customFormat="1" ht="20" customHeight="1">
      <c r="B31" s="1" t="s">
        <v>351</v>
      </c>
      <c r="L31" s="1" t="s">
        <v>290</v>
      </c>
    </row>
    <row r="32" spans="2:12" s="1" customFormat="1" ht="20" customHeight="1">
      <c r="L32" s="1" t="s">
        <v>367</v>
      </c>
    </row>
    <row r="33" spans="2:12" s="1" customFormat="1" ht="20" customHeight="1" thickBot="1">
      <c r="B33" s="1" t="s">
        <v>352</v>
      </c>
      <c r="D33" s="7"/>
      <c r="E33" s="7"/>
    </row>
    <row r="34" spans="2:12" s="1" customFormat="1" ht="20" customHeight="1">
      <c r="B34" s="732" t="s">
        <v>291</v>
      </c>
      <c r="C34" s="733" t="s">
        <v>292</v>
      </c>
      <c r="D34" s="857" t="s">
        <v>293</v>
      </c>
      <c r="E34" s="858"/>
      <c r="F34" s="859" t="s">
        <v>294</v>
      </c>
      <c r="G34" s="858"/>
      <c r="H34" s="734" t="s">
        <v>295</v>
      </c>
      <c r="I34" s="734" t="s">
        <v>296</v>
      </c>
      <c r="J34" s="734" t="s">
        <v>297</v>
      </c>
      <c r="K34" s="734" t="s">
        <v>298</v>
      </c>
      <c r="L34" s="735" t="s">
        <v>299</v>
      </c>
    </row>
    <row r="35" spans="2:12" s="1" customFormat="1" ht="20" customHeight="1">
      <c r="B35" s="756" t="s">
        <v>350</v>
      </c>
      <c r="C35" s="757" t="s">
        <v>300</v>
      </c>
      <c r="D35" s="766" t="s">
        <v>301</v>
      </c>
      <c r="E35" s="767" t="s">
        <v>333</v>
      </c>
      <c r="F35" s="773" t="s">
        <v>302</v>
      </c>
      <c r="G35" s="774" t="s">
        <v>334</v>
      </c>
      <c r="H35" s="780" t="s">
        <v>303</v>
      </c>
      <c r="I35" s="781" t="s">
        <v>304</v>
      </c>
      <c r="J35" s="781" t="s">
        <v>305</v>
      </c>
      <c r="K35" s="781" t="s">
        <v>306</v>
      </c>
      <c r="L35" s="782" t="s">
        <v>307</v>
      </c>
    </row>
    <row r="36" spans="2:12" s="1" customFormat="1" ht="20" customHeight="1">
      <c r="B36" s="758"/>
      <c r="C36" s="759"/>
      <c r="D36" s="768" t="s">
        <v>308</v>
      </c>
      <c r="E36" s="769" t="s">
        <v>336</v>
      </c>
      <c r="F36" s="775" t="s">
        <v>309</v>
      </c>
      <c r="G36" s="776" t="s">
        <v>337</v>
      </c>
      <c r="H36" s="783" t="s">
        <v>310</v>
      </c>
      <c r="I36" s="784" t="s">
        <v>311</v>
      </c>
      <c r="J36" s="784" t="s">
        <v>312</v>
      </c>
      <c r="K36" s="784" t="s">
        <v>313</v>
      </c>
      <c r="L36" s="785" t="s">
        <v>314</v>
      </c>
    </row>
    <row r="37" spans="2:12" s="1" customFormat="1" ht="20" customHeight="1">
      <c r="B37" s="758"/>
      <c r="C37" s="759"/>
      <c r="D37" s="768" t="s">
        <v>315</v>
      </c>
      <c r="E37" s="769" t="s">
        <v>338</v>
      </c>
      <c r="F37" s="775" t="s">
        <v>316</v>
      </c>
      <c r="G37" s="776" t="s">
        <v>329</v>
      </c>
      <c r="H37" s="783" t="s">
        <v>317</v>
      </c>
      <c r="I37" s="784" t="s">
        <v>318</v>
      </c>
      <c r="J37" s="784" t="s">
        <v>319</v>
      </c>
      <c r="K37" s="784" t="s">
        <v>320</v>
      </c>
      <c r="L37" s="785" t="s">
        <v>321</v>
      </c>
    </row>
    <row r="38" spans="2:12" s="1" customFormat="1" ht="20" customHeight="1">
      <c r="B38" s="758"/>
      <c r="C38" s="759"/>
      <c r="D38" s="768" t="s">
        <v>322</v>
      </c>
      <c r="E38" s="769" t="s">
        <v>339</v>
      </c>
      <c r="F38" s="775" t="s">
        <v>323</v>
      </c>
      <c r="G38" s="776"/>
      <c r="H38" s="783" t="s">
        <v>324</v>
      </c>
      <c r="I38" s="784" t="s">
        <v>325</v>
      </c>
      <c r="J38" s="783" t="s">
        <v>326</v>
      </c>
      <c r="K38" s="784" t="s">
        <v>327</v>
      </c>
      <c r="L38" s="785"/>
    </row>
    <row r="39" spans="2:12" s="1" customFormat="1" ht="20" customHeight="1">
      <c r="B39" s="758"/>
      <c r="C39" s="759"/>
      <c r="D39" s="770" t="s">
        <v>328</v>
      </c>
      <c r="E39" s="769" t="s">
        <v>340</v>
      </c>
      <c r="F39" s="777"/>
      <c r="G39" s="776"/>
      <c r="H39" s="783" t="s">
        <v>330</v>
      </c>
      <c r="I39" s="784" t="s">
        <v>331</v>
      </c>
      <c r="J39" s="783"/>
      <c r="K39" s="784" t="s">
        <v>332</v>
      </c>
      <c r="L39" s="785"/>
    </row>
    <row r="40" spans="2:12" s="1" customFormat="1" ht="20" customHeight="1" thickBot="1">
      <c r="B40" s="760"/>
      <c r="C40" s="761"/>
      <c r="D40" s="771"/>
      <c r="E40" s="772"/>
      <c r="F40" s="778"/>
      <c r="G40" s="779"/>
      <c r="H40" s="786" t="s">
        <v>335</v>
      </c>
      <c r="I40" s="787"/>
      <c r="J40" s="787"/>
      <c r="K40" s="787"/>
      <c r="L40" s="788"/>
    </row>
    <row r="41" spans="2:12" s="1" customFormat="1" ht="20" customHeight="1" thickBot="1">
      <c r="B41" s="736"/>
      <c r="C41" s="737"/>
      <c r="D41" s="857"/>
      <c r="E41" s="858"/>
      <c r="F41" s="857"/>
      <c r="G41" s="858"/>
      <c r="H41" s="789"/>
      <c r="I41" s="790"/>
      <c r="J41" s="790"/>
      <c r="K41" s="790"/>
      <c r="L41" s="791"/>
    </row>
    <row r="42" spans="2:12" s="1" customFormat="1" ht="20" customHeight="1">
      <c r="B42" s="792" t="s">
        <v>341</v>
      </c>
      <c r="C42" s="753">
        <v>2800</v>
      </c>
      <c r="D42" s="855">
        <v>2400</v>
      </c>
      <c r="E42" s="856"/>
      <c r="F42" s="855">
        <v>2000</v>
      </c>
      <c r="G42" s="856"/>
      <c r="H42" s="753">
        <v>1900</v>
      </c>
      <c r="I42" s="793">
        <v>1600</v>
      </c>
      <c r="J42" s="753">
        <v>1700</v>
      </c>
      <c r="K42" s="793">
        <v>1400</v>
      </c>
      <c r="L42" s="794">
        <v>1600</v>
      </c>
    </row>
    <row r="43" spans="2:12" s="1" customFormat="1" ht="20" customHeight="1">
      <c r="B43" s="738" t="s">
        <v>342</v>
      </c>
      <c r="C43" s="739">
        <v>2000</v>
      </c>
      <c r="D43" s="849">
        <v>1800</v>
      </c>
      <c r="E43" s="850"/>
      <c r="F43" s="849">
        <v>1500</v>
      </c>
      <c r="G43" s="850"/>
      <c r="H43" s="739">
        <v>1500</v>
      </c>
      <c r="I43" s="740">
        <v>1200</v>
      </c>
      <c r="J43" s="739">
        <v>1300</v>
      </c>
      <c r="K43" s="740">
        <v>1100</v>
      </c>
      <c r="L43" s="741">
        <v>1200</v>
      </c>
    </row>
    <row r="44" spans="2:12" s="1" customFormat="1" ht="20" customHeight="1">
      <c r="B44" s="738" t="s">
        <v>343</v>
      </c>
      <c r="C44" s="739">
        <f>SUM(C42:C43)</f>
        <v>4800</v>
      </c>
      <c r="D44" s="849">
        <f>SUM(D42:D43)</f>
        <v>4200</v>
      </c>
      <c r="E44" s="850"/>
      <c r="F44" s="849">
        <f>SUM(F42:F43)</f>
        <v>3500</v>
      </c>
      <c r="G44" s="850"/>
      <c r="H44" s="739">
        <f>SUM(H42:H43)</f>
        <v>3400</v>
      </c>
      <c r="I44" s="739">
        <f t="shared" ref="I44:L44" si="1">SUM(I42:I43)</f>
        <v>2800</v>
      </c>
      <c r="J44" s="739">
        <f t="shared" si="1"/>
        <v>3000</v>
      </c>
      <c r="K44" s="739">
        <f t="shared" si="1"/>
        <v>2500</v>
      </c>
      <c r="L44" s="742">
        <f t="shared" si="1"/>
        <v>2800</v>
      </c>
    </row>
    <row r="45" spans="2:12" s="1" customFormat="1" ht="20" customHeight="1" thickBot="1">
      <c r="B45" s="743" t="s">
        <v>344</v>
      </c>
      <c r="C45" s="744">
        <v>2000</v>
      </c>
      <c r="D45" s="851">
        <v>1800</v>
      </c>
      <c r="E45" s="852"/>
      <c r="F45" s="851">
        <v>1500</v>
      </c>
      <c r="G45" s="852"/>
      <c r="H45" s="745">
        <v>1500</v>
      </c>
      <c r="I45" s="746">
        <v>1200</v>
      </c>
      <c r="J45" s="745">
        <v>1300</v>
      </c>
      <c r="K45" s="746">
        <v>1100</v>
      </c>
      <c r="L45" s="747">
        <v>1200</v>
      </c>
    </row>
    <row r="46" spans="2:12" s="1" customFormat="1" ht="20" customHeight="1" thickBot="1">
      <c r="D46" s="7"/>
      <c r="E46" s="7"/>
      <c r="F46" s="748"/>
      <c r="G46" s="748"/>
      <c r="H46" s="748"/>
      <c r="I46" s="749"/>
      <c r="J46" s="748"/>
      <c r="K46" s="749"/>
    </row>
    <row r="47" spans="2:12" s="1" customFormat="1" ht="20" customHeight="1">
      <c r="B47" s="750" t="s">
        <v>345</v>
      </c>
      <c r="C47" s="753">
        <v>65200</v>
      </c>
      <c r="D47" s="855">
        <v>57600</v>
      </c>
      <c r="E47" s="856"/>
      <c r="F47" s="855">
        <v>48000</v>
      </c>
      <c r="G47" s="856"/>
      <c r="H47" s="753">
        <v>47100</v>
      </c>
      <c r="I47" s="753">
        <v>38400</v>
      </c>
      <c r="J47" s="753">
        <v>41300</v>
      </c>
      <c r="K47" s="753">
        <v>34600</v>
      </c>
      <c r="L47" s="754">
        <v>38400</v>
      </c>
    </row>
    <row r="48" spans="2:12" s="1" customFormat="1" ht="20" customHeight="1">
      <c r="B48" s="751" t="s">
        <v>346</v>
      </c>
      <c r="C48" s="739">
        <v>50400</v>
      </c>
      <c r="D48" s="849">
        <v>44400</v>
      </c>
      <c r="E48" s="850"/>
      <c r="F48" s="849">
        <v>37000</v>
      </c>
      <c r="G48" s="850"/>
      <c r="H48" s="739">
        <v>36200</v>
      </c>
      <c r="I48" s="739">
        <v>29600</v>
      </c>
      <c r="J48" s="739">
        <v>31800</v>
      </c>
      <c r="K48" s="739">
        <v>26600</v>
      </c>
      <c r="L48" s="742">
        <v>29600</v>
      </c>
    </row>
    <row r="49" spans="1:18" s="1" customFormat="1" ht="20" customHeight="1">
      <c r="B49" s="751" t="s">
        <v>347</v>
      </c>
      <c r="C49" s="739">
        <v>70400</v>
      </c>
      <c r="D49" s="849">
        <v>61800</v>
      </c>
      <c r="E49" s="850"/>
      <c r="F49" s="849">
        <v>51500</v>
      </c>
      <c r="G49" s="850"/>
      <c r="H49" s="739">
        <v>50200</v>
      </c>
      <c r="I49" s="739">
        <v>41200</v>
      </c>
      <c r="J49" s="739">
        <v>44200</v>
      </c>
      <c r="K49" s="739">
        <v>36900</v>
      </c>
      <c r="L49" s="742">
        <v>41200</v>
      </c>
    </row>
    <row r="50" spans="1:18" s="1" customFormat="1" ht="20" customHeight="1" thickBot="1">
      <c r="B50" s="752" t="s">
        <v>348</v>
      </c>
      <c r="C50" s="745">
        <v>60000</v>
      </c>
      <c r="D50" s="851">
        <v>52800</v>
      </c>
      <c r="E50" s="852"/>
      <c r="F50" s="851">
        <v>44000</v>
      </c>
      <c r="G50" s="852"/>
      <c r="H50" s="745">
        <v>43000</v>
      </c>
      <c r="I50" s="745">
        <v>35200</v>
      </c>
      <c r="J50" s="745">
        <v>37800</v>
      </c>
      <c r="K50" s="745">
        <v>31600</v>
      </c>
      <c r="L50" s="755">
        <v>35200</v>
      </c>
    </row>
    <row r="51" spans="1:18" s="1" customFormat="1" ht="20" customHeight="1">
      <c r="B51" s="795"/>
      <c r="C51" s="748"/>
      <c r="D51" s="796"/>
      <c r="E51" s="796"/>
      <c r="F51" s="796"/>
      <c r="G51" s="796"/>
      <c r="H51" s="748"/>
      <c r="I51" s="748"/>
      <c r="J51" s="748"/>
      <c r="K51" s="748"/>
      <c r="L51" s="748"/>
    </row>
    <row r="52" spans="1:18" s="1" customFormat="1" ht="20.25" customHeight="1" thickBot="1">
      <c r="B52" s="795" t="s">
        <v>90</v>
      </c>
    </row>
    <row r="53" spans="1:18" s="1" customFormat="1" ht="20" customHeight="1" thickBot="1">
      <c r="B53" s="762" t="s">
        <v>349</v>
      </c>
      <c r="C53" s="763">
        <v>1000</v>
      </c>
      <c r="D53" s="853">
        <v>900</v>
      </c>
      <c r="E53" s="854"/>
      <c r="F53" s="853">
        <v>850</v>
      </c>
      <c r="G53" s="854"/>
      <c r="H53" s="763">
        <v>800</v>
      </c>
      <c r="I53" s="764">
        <v>800</v>
      </c>
      <c r="J53" s="763">
        <v>800</v>
      </c>
      <c r="K53" s="764">
        <v>850</v>
      </c>
      <c r="L53" s="765">
        <v>900</v>
      </c>
    </row>
    <row r="54" spans="1:18" s="1" customFormat="1" ht="20" customHeight="1" thickBot="1">
      <c r="B54" s="797"/>
      <c r="C54" s="798"/>
      <c r="D54" s="799"/>
      <c r="E54" s="799"/>
      <c r="F54" s="799"/>
      <c r="G54" s="799"/>
      <c r="H54" s="798"/>
      <c r="I54" s="800"/>
      <c r="J54" s="798"/>
      <c r="K54" s="800"/>
      <c r="L54" s="797"/>
    </row>
    <row r="55" spans="1:18" s="1" customFormat="1" ht="20" customHeight="1">
      <c r="B55" s="750" t="s">
        <v>345</v>
      </c>
      <c r="C55" s="753"/>
      <c r="D55" s="855"/>
      <c r="E55" s="856"/>
      <c r="F55" s="855"/>
      <c r="G55" s="856"/>
      <c r="H55" s="753"/>
      <c r="I55" s="753"/>
      <c r="J55" s="753"/>
      <c r="K55" s="753"/>
      <c r="L55" s="754"/>
    </row>
    <row r="56" spans="1:18" s="1" customFormat="1" ht="20" customHeight="1">
      <c r="B56" s="751" t="s">
        <v>346</v>
      </c>
      <c r="C56" s="739"/>
      <c r="D56" s="849"/>
      <c r="E56" s="850"/>
      <c r="F56" s="849"/>
      <c r="G56" s="850"/>
      <c r="H56" s="739"/>
      <c r="I56" s="739"/>
      <c r="J56" s="739"/>
      <c r="K56" s="739"/>
      <c r="L56" s="742"/>
    </row>
    <row r="57" spans="1:18" s="1" customFormat="1" ht="20" customHeight="1">
      <c r="B57" s="751" t="s">
        <v>347</v>
      </c>
      <c r="C57" s="739"/>
      <c r="D57" s="849"/>
      <c r="E57" s="850"/>
      <c r="F57" s="849"/>
      <c r="G57" s="850"/>
      <c r="H57" s="739"/>
      <c r="I57" s="739"/>
      <c r="J57" s="739"/>
      <c r="K57" s="739"/>
      <c r="L57" s="742"/>
    </row>
    <row r="58" spans="1:18" s="1" customFormat="1" ht="20" customHeight="1" thickBot="1">
      <c r="B58" s="752" t="s">
        <v>348</v>
      </c>
      <c r="C58" s="745"/>
      <c r="D58" s="851"/>
      <c r="E58" s="852"/>
      <c r="F58" s="851"/>
      <c r="G58" s="852"/>
      <c r="H58" s="745"/>
      <c r="I58" s="745"/>
      <c r="J58" s="745"/>
      <c r="K58" s="745"/>
      <c r="L58" s="755"/>
      <c r="M58" s="861"/>
    </row>
    <row r="59" spans="1:18" ht="20" customHeight="1">
      <c r="A59" s="860"/>
      <c r="B59" s="860"/>
      <c r="C59" s="860"/>
      <c r="D59" s="860"/>
      <c r="E59" s="860"/>
      <c r="F59" s="860"/>
      <c r="G59" s="860"/>
      <c r="H59" s="860"/>
      <c r="I59" s="860"/>
      <c r="J59" s="860"/>
      <c r="K59" s="860"/>
      <c r="L59" s="860"/>
      <c r="M59" s="861"/>
      <c r="N59" s="861"/>
      <c r="O59" s="861"/>
      <c r="P59" s="861"/>
      <c r="Q59" s="861"/>
      <c r="R59" s="861"/>
    </row>
    <row r="60" spans="1:18" s="1" customFormat="1" ht="20" customHeight="1">
      <c r="A60" s="860"/>
      <c r="B60" s="860"/>
      <c r="C60" s="860"/>
      <c r="D60" s="860"/>
      <c r="E60" s="860"/>
      <c r="F60" s="860"/>
      <c r="G60" s="860"/>
      <c r="H60" s="860"/>
      <c r="I60" s="860"/>
      <c r="J60" s="860"/>
      <c r="K60" s="860"/>
      <c r="L60" s="860"/>
      <c r="M60" s="861"/>
      <c r="N60" s="861"/>
      <c r="O60" s="861"/>
      <c r="P60" s="861"/>
      <c r="Q60" s="861"/>
      <c r="R60" s="861"/>
    </row>
    <row r="61" spans="1:18" ht="20" customHeight="1">
      <c r="A61" s="860"/>
      <c r="B61" s="860"/>
      <c r="C61" s="860"/>
      <c r="D61" s="860"/>
      <c r="E61" s="860"/>
      <c r="F61" s="860"/>
      <c r="G61" s="860"/>
      <c r="H61" s="860"/>
      <c r="I61" s="860"/>
      <c r="J61" s="860"/>
      <c r="K61" s="860"/>
      <c r="L61" s="860"/>
      <c r="M61" s="861"/>
      <c r="N61" s="861"/>
      <c r="O61" s="861"/>
      <c r="P61" s="861"/>
      <c r="Q61" s="861"/>
      <c r="R61" s="861"/>
    </row>
    <row r="62" spans="1:18" ht="20" customHeight="1">
      <c r="A62" s="860"/>
      <c r="B62" s="860"/>
      <c r="C62" s="860"/>
      <c r="D62" s="860"/>
      <c r="E62" s="860"/>
      <c r="F62" s="860"/>
      <c r="G62" s="860"/>
      <c r="H62" s="860"/>
      <c r="I62" s="860"/>
      <c r="J62" s="860"/>
      <c r="K62" s="860"/>
      <c r="L62" s="860"/>
      <c r="M62" s="861"/>
      <c r="N62" s="861"/>
      <c r="O62" s="861"/>
      <c r="P62" s="861"/>
      <c r="Q62" s="861"/>
      <c r="R62" s="861"/>
    </row>
    <row r="63" spans="1:18" ht="20" customHeight="1">
      <c r="A63" s="860"/>
      <c r="B63" s="860"/>
      <c r="C63" s="860"/>
      <c r="D63" s="860"/>
      <c r="E63" s="860"/>
      <c r="F63" s="860"/>
      <c r="G63" s="860"/>
      <c r="H63" s="860"/>
      <c r="I63" s="860"/>
      <c r="J63" s="860"/>
      <c r="K63" s="860"/>
      <c r="L63" s="860"/>
      <c r="M63" s="861"/>
      <c r="N63" s="861"/>
      <c r="O63" s="861"/>
      <c r="P63" s="861"/>
      <c r="Q63" s="861"/>
      <c r="R63" s="861"/>
    </row>
    <row r="64" spans="1:18" ht="20" customHeight="1">
      <c r="A64" s="860"/>
      <c r="B64" s="860"/>
      <c r="C64" s="860"/>
      <c r="D64" s="860"/>
      <c r="E64" s="860"/>
      <c r="F64" s="860"/>
      <c r="G64" s="860"/>
      <c r="H64" s="860"/>
      <c r="I64" s="860"/>
      <c r="J64" s="860"/>
      <c r="K64" s="860"/>
      <c r="L64" s="860"/>
      <c r="M64" s="861"/>
      <c r="N64" s="861"/>
      <c r="O64" s="861"/>
      <c r="P64" s="861"/>
      <c r="Q64" s="861"/>
      <c r="R64" s="861"/>
    </row>
    <row r="65" spans="1:18" ht="20" customHeight="1">
      <c r="A65" s="860"/>
      <c r="B65" s="860"/>
      <c r="C65" s="860"/>
      <c r="D65" s="860"/>
      <c r="E65" s="860"/>
      <c r="F65" s="860"/>
      <c r="G65" s="860"/>
      <c r="H65" s="860"/>
      <c r="I65" s="860"/>
      <c r="J65" s="860"/>
      <c r="K65" s="860"/>
      <c r="L65" s="860"/>
      <c r="M65" s="861"/>
      <c r="N65" s="861"/>
      <c r="O65" s="861"/>
      <c r="P65" s="861"/>
      <c r="Q65" s="861"/>
      <c r="R65" s="861"/>
    </row>
    <row r="66" spans="1:18" ht="20" customHeight="1">
      <c r="A66" s="860"/>
      <c r="B66" s="860"/>
      <c r="C66" s="860"/>
      <c r="D66" s="860"/>
      <c r="E66" s="860"/>
      <c r="F66" s="860"/>
      <c r="G66" s="860"/>
      <c r="H66" s="860"/>
      <c r="I66" s="860"/>
      <c r="J66" s="860"/>
      <c r="K66" s="860"/>
      <c r="L66" s="860"/>
      <c r="M66" s="861"/>
      <c r="N66" s="861"/>
      <c r="O66" s="861"/>
      <c r="P66" s="861"/>
      <c r="Q66" s="861"/>
      <c r="R66" s="861"/>
    </row>
    <row r="67" spans="1:18" ht="20" customHeight="1">
      <c r="A67" s="860"/>
      <c r="B67" s="860"/>
      <c r="C67" s="860"/>
      <c r="D67" s="860"/>
      <c r="E67" s="860"/>
      <c r="F67" s="860"/>
      <c r="G67" s="860"/>
      <c r="H67" s="860"/>
      <c r="I67" s="860"/>
      <c r="J67" s="860"/>
      <c r="K67" s="860"/>
      <c r="L67" s="860"/>
      <c r="M67" s="861"/>
      <c r="N67" s="861"/>
      <c r="O67" s="861"/>
      <c r="P67" s="861"/>
      <c r="Q67" s="861"/>
      <c r="R67" s="861"/>
    </row>
    <row r="68" spans="1:18" ht="20" customHeight="1">
      <c r="A68" s="860"/>
      <c r="B68" s="860"/>
      <c r="C68" s="860"/>
      <c r="D68" s="860"/>
      <c r="E68" s="860"/>
      <c r="F68" s="860"/>
      <c r="G68" s="860"/>
      <c r="H68" s="860"/>
      <c r="I68" s="860"/>
      <c r="J68" s="860"/>
      <c r="K68" s="860"/>
      <c r="L68" s="860"/>
      <c r="M68" s="861"/>
      <c r="N68" s="861"/>
      <c r="O68" s="861"/>
      <c r="P68" s="861"/>
      <c r="Q68" s="861"/>
      <c r="R68" s="861"/>
    </row>
    <row r="69" spans="1:18" ht="20" customHeight="1">
      <c r="A69" s="860"/>
      <c r="B69" s="860"/>
      <c r="C69" s="860"/>
      <c r="D69" s="860"/>
      <c r="E69" s="860"/>
      <c r="F69" s="860"/>
      <c r="G69" s="860"/>
      <c r="H69" s="860"/>
      <c r="I69" s="860"/>
      <c r="J69" s="860"/>
      <c r="K69" s="860"/>
      <c r="L69" s="860"/>
      <c r="M69" s="861"/>
      <c r="N69" s="861"/>
      <c r="O69" s="861"/>
      <c r="P69" s="861"/>
      <c r="Q69" s="861"/>
      <c r="R69" s="861"/>
    </row>
    <row r="70" spans="1:18" ht="20" customHeight="1">
      <c r="A70" s="860"/>
      <c r="B70" s="860"/>
      <c r="C70" s="860"/>
      <c r="D70" s="860"/>
      <c r="E70" s="860"/>
      <c r="F70" s="860"/>
      <c r="G70" s="860"/>
      <c r="H70" s="860"/>
      <c r="I70" s="860"/>
      <c r="J70" s="860"/>
      <c r="K70" s="860"/>
      <c r="L70" s="860"/>
      <c r="M70" s="861"/>
      <c r="N70" s="861"/>
      <c r="O70" s="861"/>
      <c r="P70" s="861"/>
      <c r="Q70" s="861"/>
      <c r="R70" s="861"/>
    </row>
    <row r="71" spans="1:18" ht="20" customHeight="1">
      <c r="A71" s="860"/>
      <c r="B71" s="860"/>
      <c r="C71" s="860"/>
      <c r="D71" s="860"/>
      <c r="E71" s="860"/>
      <c r="F71" s="860"/>
      <c r="G71" s="860"/>
      <c r="H71" s="860"/>
      <c r="I71" s="860"/>
      <c r="J71" s="860"/>
      <c r="K71" s="860"/>
      <c r="L71" s="860"/>
      <c r="M71" s="861"/>
      <c r="N71" s="861"/>
      <c r="O71" s="861"/>
      <c r="P71" s="861"/>
      <c r="Q71" s="861"/>
      <c r="R71" s="861"/>
    </row>
    <row r="72" spans="1:18" ht="20" customHeight="1">
      <c r="A72" s="860"/>
      <c r="B72" s="860"/>
      <c r="C72" s="860"/>
      <c r="D72" s="860"/>
      <c r="E72" s="860"/>
      <c r="F72" s="860"/>
      <c r="G72" s="860"/>
      <c r="H72" s="860"/>
      <c r="I72" s="860"/>
      <c r="J72" s="860"/>
      <c r="K72" s="860"/>
      <c r="L72" s="860"/>
      <c r="M72" s="861"/>
      <c r="N72" s="861"/>
      <c r="O72" s="861"/>
      <c r="P72" s="861"/>
      <c r="Q72" s="861"/>
      <c r="R72" s="861"/>
    </row>
    <row r="73" spans="1:18" ht="20" customHeight="1">
      <c r="A73" s="860"/>
      <c r="B73" s="860"/>
      <c r="C73" s="860"/>
      <c r="D73" s="860"/>
      <c r="E73" s="860"/>
      <c r="F73" s="860"/>
      <c r="G73" s="860"/>
      <c r="H73" s="860"/>
      <c r="I73" s="860"/>
      <c r="J73" s="860"/>
      <c r="K73" s="860"/>
      <c r="L73" s="860"/>
      <c r="M73" s="861"/>
      <c r="N73" s="861"/>
      <c r="O73" s="861"/>
      <c r="P73" s="861"/>
      <c r="Q73" s="861"/>
      <c r="R73" s="861"/>
    </row>
    <row r="74" spans="1:18" ht="20" customHeight="1">
      <c r="A74" s="860"/>
      <c r="B74" s="860"/>
      <c r="C74" s="860"/>
      <c r="D74" s="860"/>
      <c r="E74" s="860"/>
      <c r="F74" s="860"/>
      <c r="G74" s="860"/>
      <c r="H74" s="860"/>
      <c r="I74" s="860"/>
      <c r="J74" s="860"/>
      <c r="K74" s="860"/>
      <c r="L74" s="860"/>
      <c r="M74" s="861"/>
      <c r="N74" s="861"/>
      <c r="O74" s="861"/>
      <c r="P74" s="861"/>
      <c r="Q74" s="861"/>
      <c r="R74" s="861"/>
    </row>
    <row r="75" spans="1:18" ht="20" customHeight="1">
      <c r="A75" s="860"/>
      <c r="B75" s="860"/>
      <c r="C75" s="860"/>
      <c r="D75" s="860"/>
      <c r="E75" s="860"/>
      <c r="F75" s="860"/>
      <c r="G75" s="860"/>
      <c r="H75" s="860"/>
      <c r="I75" s="860"/>
      <c r="J75" s="860"/>
      <c r="K75" s="860"/>
      <c r="L75" s="860"/>
      <c r="M75" s="861"/>
      <c r="N75" s="861"/>
      <c r="O75" s="861"/>
      <c r="P75" s="861"/>
      <c r="Q75" s="861"/>
      <c r="R75" s="861"/>
    </row>
    <row r="76" spans="1:18" ht="20" customHeight="1">
      <c r="A76" s="860"/>
      <c r="B76" s="860"/>
      <c r="C76" s="860"/>
      <c r="D76" s="860"/>
      <c r="E76" s="860"/>
      <c r="F76" s="860"/>
      <c r="G76" s="860"/>
      <c r="H76" s="860"/>
      <c r="I76" s="860"/>
      <c r="J76" s="860"/>
      <c r="K76" s="860"/>
      <c r="L76" s="860"/>
      <c r="M76" s="861"/>
      <c r="N76" s="861"/>
      <c r="O76" s="861"/>
      <c r="P76" s="861"/>
      <c r="Q76" s="861"/>
      <c r="R76" s="861"/>
    </row>
    <row r="77" spans="1:18" ht="20" customHeight="1">
      <c r="A77" s="860"/>
      <c r="B77" s="860"/>
      <c r="C77" s="860"/>
      <c r="D77" s="860"/>
      <c r="E77" s="860"/>
      <c r="F77" s="860"/>
      <c r="G77" s="860"/>
      <c r="H77" s="860"/>
      <c r="I77" s="860"/>
      <c r="J77" s="860"/>
      <c r="K77" s="860"/>
      <c r="L77" s="860"/>
      <c r="M77" s="861"/>
      <c r="N77" s="861"/>
      <c r="O77" s="861"/>
      <c r="P77" s="861"/>
      <c r="Q77" s="861"/>
      <c r="R77" s="861"/>
    </row>
    <row r="78" spans="1:18" ht="20" customHeight="1">
      <c r="A78" s="860"/>
      <c r="B78" s="860"/>
      <c r="C78" s="860"/>
      <c r="D78" s="860"/>
      <c r="E78" s="860"/>
      <c r="F78" s="860"/>
      <c r="G78" s="860"/>
      <c r="H78" s="860"/>
      <c r="I78" s="860"/>
      <c r="J78" s="860"/>
      <c r="K78" s="860"/>
      <c r="L78" s="860"/>
      <c r="M78" s="861"/>
      <c r="N78" s="861"/>
      <c r="O78" s="861"/>
      <c r="P78" s="861"/>
      <c r="Q78" s="861"/>
      <c r="R78" s="861"/>
    </row>
    <row r="79" spans="1:18" ht="20" customHeight="1">
      <c r="A79" s="860"/>
      <c r="B79" s="860"/>
      <c r="C79" s="860"/>
      <c r="D79" s="860"/>
      <c r="E79" s="860"/>
      <c r="F79" s="860"/>
      <c r="G79" s="860"/>
      <c r="H79" s="860"/>
      <c r="I79" s="860"/>
      <c r="J79" s="860"/>
      <c r="K79" s="860"/>
      <c r="L79" s="860"/>
      <c r="M79" s="861"/>
      <c r="N79" s="861"/>
      <c r="O79" s="861"/>
      <c r="P79" s="861"/>
      <c r="Q79" s="861"/>
      <c r="R79" s="861"/>
    </row>
    <row r="80" spans="1:18" ht="20" customHeight="1">
      <c r="A80" s="860"/>
      <c r="B80" s="860"/>
      <c r="C80" s="860"/>
      <c r="D80" s="860"/>
      <c r="E80" s="860"/>
      <c r="F80" s="860"/>
      <c r="G80" s="860"/>
      <c r="H80" s="860"/>
      <c r="I80" s="860"/>
      <c r="J80" s="860"/>
      <c r="K80" s="860"/>
      <c r="L80" s="860"/>
      <c r="M80" s="861"/>
      <c r="N80" s="861"/>
      <c r="O80" s="861"/>
      <c r="P80" s="861"/>
      <c r="Q80" s="861"/>
      <c r="R80" s="861"/>
    </row>
    <row r="81" spans="1:18" ht="20" customHeight="1">
      <c r="A81" s="860"/>
      <c r="B81" s="860"/>
      <c r="C81" s="860"/>
      <c r="D81" s="860"/>
      <c r="E81" s="860"/>
      <c r="F81" s="860"/>
      <c r="G81" s="860"/>
      <c r="H81" s="860"/>
      <c r="I81" s="860"/>
      <c r="J81" s="860"/>
      <c r="K81" s="860"/>
      <c r="L81" s="860"/>
      <c r="M81" s="860"/>
      <c r="N81" s="860"/>
      <c r="O81" s="860"/>
      <c r="P81" s="860"/>
      <c r="Q81" s="860"/>
      <c r="R81" s="860"/>
    </row>
    <row r="82" spans="1:18" ht="20" customHeight="1">
      <c r="A82" s="860"/>
      <c r="B82" s="860"/>
      <c r="C82" s="860"/>
      <c r="D82" s="860"/>
      <c r="E82" s="860"/>
      <c r="F82" s="860"/>
      <c r="G82" s="860"/>
      <c r="H82" s="860"/>
      <c r="I82" s="860"/>
      <c r="J82" s="860"/>
      <c r="K82" s="860"/>
      <c r="L82" s="860"/>
      <c r="M82" s="860"/>
      <c r="N82" s="860"/>
      <c r="O82" s="860"/>
      <c r="P82" s="860"/>
      <c r="Q82" s="860"/>
      <c r="R82" s="860"/>
    </row>
    <row r="83" spans="1:18" ht="20" customHeight="1">
      <c r="A83" s="860"/>
      <c r="B83" s="860"/>
      <c r="C83" s="860"/>
      <c r="D83" s="860"/>
      <c r="E83" s="860"/>
      <c r="F83" s="860"/>
      <c r="G83" s="860"/>
      <c r="H83" s="860"/>
      <c r="I83" s="860"/>
      <c r="J83" s="860"/>
      <c r="K83" s="860"/>
      <c r="L83" s="860"/>
      <c r="M83" s="860"/>
      <c r="N83" s="860"/>
      <c r="O83" s="860"/>
      <c r="P83" s="860"/>
      <c r="Q83" s="860"/>
      <c r="R83" s="860"/>
    </row>
    <row r="84" spans="1:18" ht="20" customHeight="1">
      <c r="A84" s="860"/>
      <c r="B84" s="860"/>
      <c r="C84" s="860"/>
      <c r="D84" s="860"/>
      <c r="E84" s="860"/>
      <c r="F84" s="860"/>
      <c r="G84" s="860"/>
      <c r="H84" s="860"/>
      <c r="I84" s="860"/>
      <c r="J84" s="860"/>
      <c r="K84" s="860"/>
      <c r="L84" s="860"/>
      <c r="M84" s="860"/>
      <c r="N84" s="860"/>
      <c r="O84" s="860"/>
      <c r="P84" s="860"/>
      <c r="Q84" s="860"/>
      <c r="R84" s="860"/>
    </row>
    <row r="85" spans="1:18" ht="20" customHeight="1">
      <c r="A85" s="860"/>
      <c r="B85" s="860"/>
      <c r="C85" s="860"/>
      <c r="D85" s="860"/>
      <c r="E85" s="860"/>
      <c r="F85" s="860"/>
      <c r="G85" s="860"/>
      <c r="H85" s="860"/>
      <c r="I85" s="860"/>
      <c r="J85" s="860"/>
      <c r="K85" s="860"/>
      <c r="L85" s="860"/>
      <c r="M85" s="860"/>
      <c r="N85" s="860"/>
      <c r="O85" s="860"/>
      <c r="P85" s="860"/>
      <c r="Q85" s="860"/>
      <c r="R85" s="860"/>
    </row>
    <row r="86" spans="1:18">
      <c r="A86" s="860"/>
      <c r="B86" s="860"/>
      <c r="C86" s="860"/>
      <c r="D86" s="860"/>
      <c r="E86" s="860"/>
      <c r="F86" s="860"/>
      <c r="G86" s="860"/>
      <c r="H86" s="860"/>
      <c r="I86" s="860"/>
      <c r="J86" s="860"/>
      <c r="K86" s="860"/>
      <c r="L86" s="860"/>
      <c r="M86" s="860"/>
      <c r="N86" s="860"/>
      <c r="O86" s="860"/>
      <c r="P86" s="860"/>
      <c r="Q86" s="860"/>
      <c r="R86" s="860"/>
    </row>
    <row r="87" spans="1:18">
      <c r="A87" s="860"/>
      <c r="B87" s="860"/>
      <c r="C87" s="860"/>
      <c r="D87" s="860"/>
      <c r="E87" s="860"/>
      <c r="F87" s="860"/>
      <c r="G87" s="860"/>
      <c r="H87" s="860"/>
      <c r="I87" s="860"/>
      <c r="J87" s="860"/>
      <c r="K87" s="860"/>
      <c r="L87" s="860"/>
      <c r="M87" s="860"/>
      <c r="N87" s="860"/>
      <c r="O87" s="860"/>
      <c r="P87" s="860"/>
      <c r="Q87" s="860"/>
      <c r="R87" s="860"/>
    </row>
    <row r="88" spans="1:18">
      <c r="A88" s="860"/>
      <c r="B88" s="860"/>
      <c r="C88" s="860"/>
      <c r="D88" s="860"/>
      <c r="E88" s="860"/>
      <c r="F88" s="860"/>
      <c r="G88" s="860"/>
      <c r="H88" s="860"/>
      <c r="I88" s="860"/>
      <c r="J88" s="860"/>
      <c r="K88" s="860"/>
      <c r="L88" s="860"/>
      <c r="M88" s="860"/>
      <c r="N88" s="860"/>
      <c r="O88" s="860"/>
      <c r="P88" s="860"/>
      <c r="Q88" s="860"/>
      <c r="R88" s="860"/>
    </row>
    <row r="89" spans="1:18">
      <c r="A89" s="860"/>
      <c r="B89" s="860"/>
      <c r="C89" s="860"/>
      <c r="D89" s="860"/>
      <c r="E89" s="860"/>
      <c r="F89" s="860"/>
      <c r="G89" s="860"/>
      <c r="H89" s="860"/>
      <c r="I89" s="860"/>
      <c r="J89" s="860"/>
      <c r="K89" s="860"/>
      <c r="L89" s="860"/>
      <c r="M89" s="860"/>
      <c r="N89" s="860"/>
      <c r="O89" s="860"/>
      <c r="P89" s="860"/>
      <c r="Q89" s="860"/>
      <c r="R89" s="860"/>
    </row>
    <row r="90" spans="1:18">
      <c r="A90" s="860"/>
      <c r="B90" s="860"/>
      <c r="C90" s="860"/>
      <c r="D90" s="860"/>
      <c r="E90" s="860"/>
      <c r="F90" s="860"/>
      <c r="G90" s="860"/>
      <c r="H90" s="860"/>
      <c r="I90" s="860"/>
      <c r="J90" s="860"/>
      <c r="K90" s="860"/>
      <c r="L90" s="860"/>
      <c r="M90" s="860"/>
      <c r="N90" s="860"/>
      <c r="O90" s="860"/>
      <c r="P90" s="860"/>
      <c r="Q90" s="860"/>
      <c r="R90" s="860"/>
    </row>
    <row r="91" spans="1:18">
      <c r="A91" s="860"/>
      <c r="B91" s="860"/>
      <c r="C91" s="860"/>
      <c r="D91" s="860"/>
      <c r="E91" s="860"/>
      <c r="F91" s="860"/>
      <c r="G91" s="860"/>
      <c r="H91" s="860"/>
      <c r="I91" s="860"/>
      <c r="J91" s="860"/>
      <c r="K91" s="860"/>
      <c r="L91" s="860"/>
      <c r="M91" s="860"/>
      <c r="N91" s="860"/>
      <c r="O91" s="860"/>
      <c r="P91" s="860"/>
      <c r="Q91" s="860"/>
      <c r="R91" s="860"/>
    </row>
    <row r="92" spans="1:18">
      <c r="A92" s="860"/>
      <c r="B92" s="860"/>
      <c r="C92" s="860"/>
      <c r="D92" s="860"/>
      <c r="E92" s="860"/>
      <c r="F92" s="860"/>
      <c r="G92" s="860"/>
      <c r="H92" s="860"/>
      <c r="I92" s="860"/>
      <c r="J92" s="860"/>
      <c r="K92" s="860"/>
      <c r="L92" s="860"/>
      <c r="M92" s="860"/>
      <c r="N92" s="860"/>
      <c r="O92" s="860"/>
      <c r="P92" s="860"/>
      <c r="Q92" s="860"/>
      <c r="R92" s="860"/>
    </row>
    <row r="93" spans="1:18">
      <c r="A93" s="860"/>
      <c r="B93" s="860"/>
      <c r="C93" s="860"/>
      <c r="D93" s="860"/>
      <c r="E93" s="860"/>
      <c r="F93" s="860"/>
      <c r="G93" s="860"/>
      <c r="H93" s="860"/>
      <c r="I93" s="860"/>
      <c r="J93" s="860"/>
      <c r="K93" s="860"/>
      <c r="L93" s="860"/>
      <c r="M93" s="860"/>
      <c r="N93" s="860"/>
      <c r="O93" s="860"/>
      <c r="P93" s="860"/>
      <c r="Q93" s="860"/>
      <c r="R93" s="860"/>
    </row>
    <row r="94" spans="1:18">
      <c r="A94" s="860"/>
      <c r="B94" s="860"/>
      <c r="C94" s="860"/>
      <c r="D94" s="860"/>
      <c r="E94" s="860"/>
      <c r="F94" s="860"/>
      <c r="G94" s="860"/>
      <c r="H94" s="860"/>
      <c r="I94" s="860"/>
      <c r="J94" s="860"/>
      <c r="K94" s="860"/>
      <c r="L94" s="860"/>
      <c r="M94" s="860"/>
      <c r="N94" s="860"/>
      <c r="O94" s="860"/>
      <c r="P94" s="860"/>
      <c r="Q94" s="860"/>
      <c r="R94" s="860"/>
    </row>
    <row r="95" spans="1:18">
      <c r="A95" s="860"/>
      <c r="B95" s="860"/>
      <c r="C95" s="860"/>
      <c r="D95" s="860"/>
      <c r="E95" s="860"/>
      <c r="F95" s="860"/>
      <c r="G95" s="860"/>
      <c r="H95" s="860"/>
      <c r="I95" s="860"/>
      <c r="J95" s="860"/>
      <c r="K95" s="860"/>
      <c r="L95" s="860"/>
      <c r="M95" s="860"/>
      <c r="N95" s="860"/>
      <c r="O95" s="860"/>
      <c r="P95" s="860"/>
      <c r="Q95" s="860"/>
      <c r="R95" s="860"/>
    </row>
    <row r="96" spans="1:18">
      <c r="A96" s="860"/>
      <c r="B96" s="860"/>
      <c r="C96" s="860"/>
      <c r="D96" s="860"/>
      <c r="E96" s="860"/>
      <c r="F96" s="860"/>
      <c r="G96" s="860"/>
      <c r="H96" s="860"/>
      <c r="I96" s="860"/>
      <c r="J96" s="860"/>
      <c r="K96" s="860"/>
      <c r="L96" s="860"/>
      <c r="M96" s="860"/>
      <c r="N96" s="860"/>
      <c r="O96" s="860"/>
      <c r="P96" s="860"/>
      <c r="Q96" s="860"/>
      <c r="R96" s="860"/>
    </row>
    <row r="97" spans="1:18">
      <c r="A97" s="860"/>
      <c r="B97" s="860"/>
      <c r="C97" s="860"/>
      <c r="D97" s="860"/>
      <c r="E97" s="860"/>
      <c r="F97" s="860"/>
      <c r="G97" s="860"/>
      <c r="H97" s="860"/>
      <c r="I97" s="860"/>
      <c r="J97" s="860"/>
      <c r="K97" s="860"/>
      <c r="L97" s="860"/>
      <c r="M97" s="860"/>
      <c r="N97" s="860"/>
      <c r="O97" s="860"/>
      <c r="P97" s="860"/>
      <c r="Q97" s="860"/>
      <c r="R97" s="860"/>
    </row>
    <row r="98" spans="1:18">
      <c r="A98" s="860"/>
      <c r="B98" s="860"/>
      <c r="C98" s="860"/>
      <c r="D98" s="860"/>
      <c r="E98" s="860"/>
      <c r="F98" s="860"/>
      <c r="G98" s="860"/>
      <c r="H98" s="860"/>
      <c r="I98" s="860"/>
      <c r="J98" s="860"/>
      <c r="K98" s="860"/>
      <c r="L98" s="860"/>
      <c r="M98" s="860"/>
      <c r="N98" s="860"/>
      <c r="O98" s="860"/>
      <c r="P98" s="860"/>
      <c r="Q98" s="860"/>
      <c r="R98" s="860"/>
    </row>
    <row r="99" spans="1:18">
      <c r="A99" s="860"/>
      <c r="B99" s="860"/>
      <c r="C99" s="860"/>
      <c r="D99" s="860"/>
      <c r="E99" s="860"/>
      <c r="F99" s="860"/>
      <c r="G99" s="860"/>
      <c r="H99" s="860"/>
      <c r="I99" s="860"/>
      <c r="J99" s="860"/>
      <c r="K99" s="860"/>
      <c r="L99" s="860"/>
      <c r="M99" s="860"/>
      <c r="N99" s="860"/>
      <c r="O99" s="860"/>
      <c r="P99" s="860"/>
      <c r="Q99" s="860"/>
      <c r="R99" s="860"/>
    </row>
    <row r="100" spans="1:18">
      <c r="A100" s="860"/>
      <c r="B100" s="860"/>
      <c r="C100" s="860"/>
      <c r="D100" s="860"/>
      <c r="E100" s="860"/>
      <c r="F100" s="860"/>
      <c r="G100" s="860"/>
      <c r="H100" s="860"/>
      <c r="I100" s="860"/>
      <c r="J100" s="860"/>
      <c r="K100" s="860"/>
      <c r="L100" s="860"/>
      <c r="M100" s="860"/>
      <c r="N100" s="860"/>
      <c r="O100" s="860"/>
      <c r="P100" s="860"/>
      <c r="Q100" s="860"/>
      <c r="R100" s="860"/>
    </row>
    <row r="101" spans="1:18">
      <c r="A101" s="860"/>
      <c r="B101" s="860"/>
      <c r="C101" s="860"/>
      <c r="D101" s="860"/>
      <c r="E101" s="860"/>
      <c r="F101" s="860"/>
      <c r="G101" s="860"/>
      <c r="H101" s="860"/>
      <c r="I101" s="860"/>
      <c r="J101" s="860"/>
      <c r="K101" s="860"/>
      <c r="L101" s="860"/>
      <c r="M101" s="860"/>
      <c r="N101" s="860"/>
      <c r="O101" s="860"/>
      <c r="P101" s="860"/>
      <c r="Q101" s="860"/>
      <c r="R101" s="860"/>
    </row>
    <row r="102" spans="1:18">
      <c r="A102" s="860"/>
      <c r="B102" s="860"/>
      <c r="C102" s="860"/>
      <c r="D102" s="860"/>
      <c r="E102" s="860"/>
      <c r="F102" s="860"/>
      <c r="G102" s="860"/>
      <c r="H102" s="860"/>
      <c r="I102" s="860"/>
      <c r="J102" s="860"/>
      <c r="K102" s="860"/>
      <c r="L102" s="860"/>
      <c r="M102" s="860"/>
      <c r="N102" s="860"/>
      <c r="O102" s="860"/>
      <c r="P102" s="860"/>
      <c r="Q102" s="860"/>
      <c r="R102" s="860"/>
    </row>
    <row r="103" spans="1:18">
      <c r="A103" s="860"/>
      <c r="B103" s="860"/>
      <c r="C103" s="860"/>
      <c r="D103" s="860"/>
      <c r="E103" s="860"/>
      <c r="F103" s="860"/>
      <c r="G103" s="860"/>
      <c r="H103" s="860"/>
      <c r="I103" s="860"/>
      <c r="J103" s="860"/>
      <c r="K103" s="860"/>
      <c r="L103" s="860"/>
      <c r="M103" s="860"/>
      <c r="N103" s="860"/>
      <c r="O103" s="860"/>
      <c r="P103" s="860"/>
      <c r="Q103" s="860"/>
      <c r="R103" s="860"/>
    </row>
    <row r="104" spans="1:18">
      <c r="A104" s="860"/>
      <c r="B104" s="860"/>
      <c r="C104" s="860"/>
      <c r="D104" s="860"/>
      <c r="E104" s="860"/>
      <c r="F104" s="860"/>
      <c r="G104" s="860"/>
      <c r="H104" s="860"/>
      <c r="I104" s="860"/>
      <c r="J104" s="860"/>
      <c r="K104" s="860"/>
      <c r="L104" s="860"/>
      <c r="M104" s="860"/>
      <c r="N104" s="860"/>
      <c r="O104" s="860"/>
      <c r="P104" s="860"/>
      <c r="Q104" s="860"/>
      <c r="R104" s="860"/>
    </row>
    <row r="105" spans="1:18">
      <c r="A105" s="860"/>
      <c r="B105" s="860"/>
      <c r="C105" s="860"/>
      <c r="D105" s="860"/>
      <c r="E105" s="860"/>
      <c r="F105" s="860"/>
      <c r="G105" s="860"/>
      <c r="H105" s="860"/>
      <c r="I105" s="860"/>
      <c r="J105" s="860"/>
      <c r="K105" s="860"/>
      <c r="L105" s="860"/>
      <c r="M105" s="860"/>
      <c r="N105" s="860"/>
      <c r="O105" s="860"/>
      <c r="P105" s="860"/>
      <c r="Q105" s="860"/>
      <c r="R105" s="860"/>
    </row>
    <row r="106" spans="1:18">
      <c r="A106" s="860"/>
      <c r="B106" s="860"/>
      <c r="C106" s="860"/>
      <c r="D106" s="860"/>
      <c r="E106" s="860"/>
      <c r="F106" s="860"/>
      <c r="G106" s="860"/>
      <c r="H106" s="860"/>
      <c r="I106" s="860"/>
      <c r="J106" s="860"/>
      <c r="K106" s="860"/>
      <c r="L106" s="860"/>
      <c r="M106" s="860"/>
      <c r="N106" s="860"/>
      <c r="O106" s="860"/>
      <c r="P106" s="860"/>
      <c r="Q106" s="860"/>
      <c r="R106" s="860"/>
    </row>
    <row r="107" spans="1:18">
      <c r="A107" s="860"/>
      <c r="B107" s="860"/>
      <c r="C107" s="860"/>
      <c r="D107" s="860"/>
      <c r="E107" s="860"/>
      <c r="F107" s="860"/>
      <c r="G107" s="860"/>
      <c r="H107" s="860"/>
      <c r="I107" s="860"/>
      <c r="J107" s="860"/>
      <c r="K107" s="860"/>
      <c r="L107" s="860"/>
      <c r="M107" s="860"/>
      <c r="N107" s="860"/>
      <c r="O107" s="860"/>
      <c r="P107" s="860"/>
      <c r="Q107" s="860"/>
      <c r="R107" s="860"/>
    </row>
  </sheetData>
  <mergeCells count="60">
    <mergeCell ref="D4:E4"/>
    <mergeCell ref="F4:G4"/>
    <mergeCell ref="D11:E11"/>
    <mergeCell ref="D12:E12"/>
    <mergeCell ref="F12:G12"/>
    <mergeCell ref="F11:G11"/>
    <mergeCell ref="D13:E13"/>
    <mergeCell ref="D14:E14"/>
    <mergeCell ref="D15:E15"/>
    <mergeCell ref="F13:G13"/>
    <mergeCell ref="F14:G14"/>
    <mergeCell ref="F15:G15"/>
    <mergeCell ref="F17:G17"/>
    <mergeCell ref="F18:G18"/>
    <mergeCell ref="F19:G19"/>
    <mergeCell ref="F20:G20"/>
    <mergeCell ref="D17:E17"/>
    <mergeCell ref="D18:E18"/>
    <mergeCell ref="D19:E19"/>
    <mergeCell ref="D20:E20"/>
    <mergeCell ref="D23:E23"/>
    <mergeCell ref="F23:G23"/>
    <mergeCell ref="D25:E25"/>
    <mergeCell ref="F25:G25"/>
    <mergeCell ref="D26:E26"/>
    <mergeCell ref="F26:G26"/>
    <mergeCell ref="D27:E27"/>
    <mergeCell ref="F27:G27"/>
    <mergeCell ref="D28:E28"/>
    <mergeCell ref="F28:G28"/>
    <mergeCell ref="D34:E34"/>
    <mergeCell ref="F34:G34"/>
    <mergeCell ref="D41:E41"/>
    <mergeCell ref="F41:G41"/>
    <mergeCell ref="D42:E42"/>
    <mergeCell ref="F42:G42"/>
    <mergeCell ref="D43:E43"/>
    <mergeCell ref="F43:G43"/>
    <mergeCell ref="D44:E44"/>
    <mergeCell ref="F44:G44"/>
    <mergeCell ref="D45:E45"/>
    <mergeCell ref="F45:G45"/>
    <mergeCell ref="D47:E47"/>
    <mergeCell ref="F47:G47"/>
    <mergeCell ref="D48:E48"/>
    <mergeCell ref="F48:G48"/>
    <mergeCell ref="D49:E49"/>
    <mergeCell ref="F49:G49"/>
    <mergeCell ref="D50:E50"/>
    <mergeCell ref="F50:G50"/>
    <mergeCell ref="D57:E57"/>
    <mergeCell ref="F57:G57"/>
    <mergeCell ref="D58:E58"/>
    <mergeCell ref="F58:G58"/>
    <mergeCell ref="D53:E53"/>
    <mergeCell ref="F53:G53"/>
    <mergeCell ref="D55:E55"/>
    <mergeCell ref="F55:G55"/>
    <mergeCell ref="D56:E56"/>
    <mergeCell ref="F56:G56"/>
  </mergeCells>
  <phoneticPr fontId="9"/>
  <pageMargins left="0.39370078740157483" right="0.19685039370078741" top="0.39370078740157483" bottom="0.19685039370078741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建具（土間）</vt:lpstr>
      <vt:lpstr>什器(土間）</vt:lpstr>
      <vt:lpstr>建具（平屋）</vt:lpstr>
      <vt:lpstr>什器（平屋）</vt:lpstr>
      <vt:lpstr>建具（中庭）</vt:lpstr>
      <vt:lpstr>什器（中庭）</vt:lpstr>
      <vt:lpstr>建具（ｶﾌｪ）</vt:lpstr>
      <vt:lpstr>什器（ｶﾌｪ）</vt:lpstr>
      <vt:lpstr>運賃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サポートPP</cp:lastModifiedBy>
  <cp:lastPrinted>2020-04-28T06:12:21Z</cp:lastPrinted>
  <dcterms:created xsi:type="dcterms:W3CDTF">2013-04-15T08:33:10Z</dcterms:created>
  <dcterms:modified xsi:type="dcterms:W3CDTF">2020-07-21T02:51:53Z</dcterms:modified>
</cp:coreProperties>
</file>